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oragbirch/Library/CloudStorage/Dropbox/Parish Council Meetings/2026 - 2027/20261008/"/>
    </mc:Choice>
  </mc:AlternateContent>
  <xr:revisionPtr revIDLastSave="0" documentId="13_ncr:1_{DAF8D5E3-0778-0246-9636-FB3275E043B7}" xr6:coauthVersionLast="47" xr6:coauthVersionMax="47" xr10:uidLastSave="{00000000-0000-0000-0000-000000000000}"/>
  <bookViews>
    <workbookView xWindow="940" yWindow="1700" windowWidth="29400" windowHeight="17020" xr2:uid="{AB26E7B8-BCFC-4854-8046-64B64864905E}"/>
  </bookViews>
  <sheets>
    <sheet name="Summary" sheetId="1" r:id="rId1"/>
    <sheet name="Sheet2" sheetId="2" r:id="rId2"/>
  </sheets>
  <definedNames>
    <definedName name="_xlnm.Print_Area" localSheetId="0">Summary!$A$66:$F$87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2" l="1"/>
  <c r="I5" i="2"/>
  <c r="G19" i="2"/>
  <c r="G18" i="2"/>
  <c r="G17" i="2"/>
  <c r="G16" i="2"/>
  <c r="G15" i="2"/>
  <c r="G14" i="2"/>
  <c r="G13" i="2"/>
  <c r="G12" i="2"/>
  <c r="F96" i="1" l="1"/>
  <c r="F81" i="1"/>
  <c r="F82" i="1"/>
  <c r="F83" i="1"/>
  <c r="F97" i="1" l="1"/>
  <c r="D98" i="1"/>
  <c r="F98" i="1" s="1"/>
  <c r="F93" i="1"/>
  <c r="F94" i="1"/>
  <c r="F95" i="1"/>
  <c r="F73" i="1"/>
  <c r="F74" i="1"/>
  <c r="F75" i="1"/>
  <c r="F76" i="1"/>
  <c r="F77" i="1"/>
  <c r="F78" i="1"/>
  <c r="F79" i="1"/>
  <c r="F80" i="1"/>
  <c r="H4" i="1"/>
  <c r="H5" i="1" s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6" i="2" l="1"/>
  <c r="H7" i="2"/>
  <c r="H8" i="2"/>
  <c r="F72" i="1" l="1"/>
  <c r="F66" i="1" l="1"/>
  <c r="F67" i="1"/>
  <c r="F68" i="1"/>
  <c r="F69" i="1"/>
  <c r="F70" i="1"/>
  <c r="F71" i="1"/>
  <c r="H9" i="2" l="1"/>
  <c r="F92" i="1" l="1"/>
  <c r="F90" i="1" l="1"/>
  <c r="F91" i="1"/>
  <c r="F89" i="1"/>
  <c r="H5" i="2" l="1"/>
  <c r="H4" i="2"/>
</calcChain>
</file>

<file path=xl/sharedStrings.xml><?xml version="1.0" encoding="utf-8"?>
<sst xmlns="http://schemas.openxmlformats.org/spreadsheetml/2006/main" count="286" uniqueCount="133">
  <si>
    <t>Who</t>
  </si>
  <si>
    <t>What</t>
  </si>
  <si>
    <t>Gross</t>
  </si>
  <si>
    <t>VAT</t>
  </si>
  <si>
    <t>NET</t>
  </si>
  <si>
    <t>Accts Yr</t>
  </si>
  <si>
    <t>Morag Birch</t>
  </si>
  <si>
    <t>Accruals</t>
  </si>
  <si>
    <t xml:space="preserve"> </t>
  </si>
  <si>
    <t>Balance</t>
  </si>
  <si>
    <t>NOTES:</t>
  </si>
  <si>
    <t>Date</t>
  </si>
  <si>
    <t>Invoices approved for payment but not yet cleared / Pending Receipts</t>
  </si>
  <si>
    <t>Business Stream</t>
  </si>
  <si>
    <t>HMRC Tax</t>
  </si>
  <si>
    <r>
      <t>Invoices/</t>
    </r>
    <r>
      <rPr>
        <b/>
        <sz val="14"/>
        <color theme="7" tint="-0.249977111117893"/>
        <rFont val="Arial"/>
        <family val="2"/>
      </rPr>
      <t>Expenditure requiring approval</t>
    </r>
  </si>
  <si>
    <t>Lloyds Bank</t>
  </si>
  <si>
    <t>Bank Monthly Service Charges</t>
  </si>
  <si>
    <t>Stedham Memorial Hall</t>
  </si>
  <si>
    <t>SIPC</t>
  </si>
  <si>
    <t>T Stevens</t>
  </si>
  <si>
    <t>HMRC</t>
  </si>
  <si>
    <t>M Birch</t>
  </si>
  <si>
    <t>R Cooper</t>
  </si>
  <si>
    <t>Mulberry Local Authority Services</t>
  </si>
  <si>
    <t>2026-27</t>
  </si>
  <si>
    <t xml:space="preserve">HMRC Employer NIC </t>
  </si>
  <si>
    <t>M H Kennedy &amp; Son</t>
  </si>
  <si>
    <t>Stedham Sports Club Assoc</t>
  </si>
  <si>
    <t>HMRC(Tax Mnth 3 2026-27)</t>
  </si>
  <si>
    <t>Clerk:  May Pay</t>
  </si>
  <si>
    <t>Morag Birch(Tax Mnth 3 2026-27)</t>
  </si>
  <si>
    <t>Clerk: May Expense</t>
  </si>
  <si>
    <t>HMRC(Tax Mnth 3 2026-276)</t>
  </si>
  <si>
    <t>RFO: May  Pay</t>
  </si>
  <si>
    <t>Month 3 2026-27</t>
  </si>
  <si>
    <t>JR TreeCare</t>
  </si>
  <si>
    <t>Removal of dead tree, Stedham Graveyard</t>
  </si>
  <si>
    <t>May Grasscut x 2</t>
  </si>
  <si>
    <t>Printer Paper (140gsm)</t>
  </si>
  <si>
    <t>Drinks for APM 19th May 2026</t>
  </si>
  <si>
    <t>Harpers Home Mix Ltd</t>
  </si>
  <si>
    <t>Allotment Water Tank &amp; Fittings</t>
  </si>
  <si>
    <t>New Councillor Training</t>
  </si>
  <si>
    <t>HMRC(Tax Mnth 4 2026-27)</t>
  </si>
  <si>
    <t>Clerk:  June Pay</t>
  </si>
  <si>
    <t>Morag Birch(Tax Mnth 4 2026-27)</t>
  </si>
  <si>
    <t>Clerk: June Expense</t>
  </si>
  <si>
    <t>HMRC(Tax Mnth 4 2026-276)</t>
  </si>
  <si>
    <t>RFO: June  Pay</t>
  </si>
  <si>
    <t>Month 4 2026-27</t>
  </si>
  <si>
    <t>June Grasscut x 2</t>
  </si>
  <si>
    <t>Allotment Water Supply Apr-Jul 2026 DD</t>
  </si>
  <si>
    <t>Hire of Hall May-Jul 2026</t>
  </si>
  <si>
    <t>Moore East Midland</t>
  </si>
  <si>
    <t>Audit External 2025-26</t>
  </si>
  <si>
    <t>HMRC(Tax Mnth 5 2026-27)</t>
  </si>
  <si>
    <t>Clerk:  July Pay</t>
  </si>
  <si>
    <t>Morag Birch(Tax Mnth 5 2026-27)</t>
  </si>
  <si>
    <t>Clerk: July Expense</t>
  </si>
  <si>
    <t>HMRC(Tax Mnth 5 2026-276)</t>
  </si>
  <si>
    <t>RFO: July  Pay</t>
  </si>
  <si>
    <t>Month 5 2026-27</t>
  </si>
  <si>
    <t>Tea Club Consumables 12/08/26</t>
  </si>
  <si>
    <t>Support Fixings for 2 x A-Boards</t>
  </si>
  <si>
    <t>Tea Club Net Receipts 12/08/26</t>
  </si>
  <si>
    <t>(inc correction for 2p discrepancy)</t>
  </si>
  <si>
    <t>Allot 6 2026-27 Rent</t>
  </si>
  <si>
    <t>Allot 2A 2026-27 Rent</t>
  </si>
  <si>
    <t>Allot 8 2026-27 Rent</t>
  </si>
  <si>
    <t>Allot 1 2026-27 Rent</t>
  </si>
  <si>
    <t>Precept 2026-27 2nd Installment</t>
  </si>
  <si>
    <t>Sussex Wildlife Trust</t>
  </si>
  <si>
    <t>Allot 1A 2026-27 Rent</t>
  </si>
  <si>
    <t>Opening Balance 1st June 2026</t>
  </si>
  <si>
    <t>Payments made since 1st June 2026</t>
  </si>
  <si>
    <t>HMRC(Tax Mnth 6 2026-27)</t>
  </si>
  <si>
    <t>Clerk:  August Pay</t>
  </si>
  <si>
    <t>Morag Birch(Tax Mnth 6 2026-27)</t>
  </si>
  <si>
    <t>Clerk: August Expense</t>
  </si>
  <si>
    <t>Clerk: Backdated Expense</t>
  </si>
  <si>
    <t>HMRC(Tax Mnth 6 2026-276)</t>
  </si>
  <si>
    <t>RFO: August  Pay</t>
  </si>
  <si>
    <t>Clerk/RFO Backdated Pay</t>
  </si>
  <si>
    <t>Month 6 2026-27</t>
  </si>
  <si>
    <t xml:space="preserve">PC Social-8/9/26 Wine </t>
  </si>
  <si>
    <t>PC Social-8/9/26 Food</t>
  </si>
  <si>
    <t>Tclub-Ingredients for Xmas Cake</t>
  </si>
  <si>
    <t>TClub 12/8/26 Hire of Room</t>
  </si>
  <si>
    <t>Allot 2 2026-27 Rent</t>
  </si>
  <si>
    <t>Allot 10A 2026-27 Rent</t>
  </si>
  <si>
    <t>Grant towards Stedham Common Gates</t>
  </si>
  <si>
    <t>Allot 10 2026-27 Rent</t>
  </si>
  <si>
    <t>Allot 3 2026-27 Rent</t>
  </si>
  <si>
    <t>M Hollingshead</t>
  </si>
  <si>
    <t>Base for Allotments Water Tank</t>
  </si>
  <si>
    <t>Information Commissioner's Office</t>
  </si>
  <si>
    <t>Annual Date Protection Fee - DD</t>
  </si>
  <si>
    <t>Allot 7 2026-27 Rent</t>
  </si>
  <si>
    <t>Allot 5 2026-27 Rent</t>
  </si>
  <si>
    <t>Allot 4 2026-27 Rent</t>
  </si>
  <si>
    <t>Allot 7A 2026-27 Rent</t>
  </si>
  <si>
    <t>Interim Audit</t>
  </si>
  <si>
    <t>Notice Board Co UK Ltd</t>
  </si>
  <si>
    <t>3 x Notice Boards</t>
  </si>
  <si>
    <t>Playsafe Playgrounds Ltd</t>
  </si>
  <si>
    <t>Repairs to Burma Bridge</t>
  </si>
  <si>
    <t>Refurbish GoalPosts &amp; Replace Nets</t>
  </si>
  <si>
    <t>Sumit Nava Thai Ltd</t>
  </si>
  <si>
    <t>Parish Social 8/9 - Food</t>
  </si>
  <si>
    <t>Eco Rother Action</t>
  </si>
  <si>
    <t>Grant support for Water Quality Testing</t>
  </si>
  <si>
    <t>Income received since 1st June 2026</t>
  </si>
  <si>
    <t>September Pay (Clerk) (£13.56/hr)</t>
  </si>
  <si>
    <t>September Pay (RFO) (£13.56/hr)</t>
  </si>
  <si>
    <t>September Expenses (Clerk)</t>
  </si>
  <si>
    <t>Employer NICs Month 7 (2026-27) (Estimate)</t>
  </si>
  <si>
    <t>Hire of Hall Jul-Oct 2026</t>
  </si>
  <si>
    <t>Rotherhill Nursery</t>
  </si>
  <si>
    <t>2 x Bags Daffodil Bulbs</t>
  </si>
  <si>
    <t>2 X Christmas Trees</t>
  </si>
  <si>
    <t>Allot 9A 2026-27 Rent</t>
  </si>
  <si>
    <t>Allot 9 2026-27 Rent</t>
  </si>
  <si>
    <t>Allot 6A 2026-27 Rent</t>
  </si>
  <si>
    <t>Bank Balance 8th October 2026</t>
  </si>
  <si>
    <t>Friends of Stedham School (FOSS)</t>
  </si>
  <si>
    <t>SIPC grant toward school equipment</t>
  </si>
  <si>
    <t>Replacement of Bench on the Recreation Ground (£655(inc VAT)+ Fixings) (Contribution of £300 from original owner)</t>
  </si>
  <si>
    <t>Playsafe Playgrounds</t>
  </si>
  <si>
    <t>Annual maintenance inspection (Budget £399)</t>
  </si>
  <si>
    <t>Employer NICs Month 7 (2026-27)</t>
  </si>
  <si>
    <r>
      <t>Invoices/</t>
    </r>
    <r>
      <rPr>
        <b/>
        <sz val="14"/>
        <color theme="7" tint="-0.249977111117893"/>
        <rFont val="Arial"/>
        <family val="2"/>
      </rPr>
      <t xml:space="preserve">Expenditure </t>
    </r>
    <r>
      <rPr>
        <b/>
        <sz val="14"/>
        <color theme="1"/>
        <rFont val="Arial"/>
        <family val="2"/>
      </rPr>
      <t>requiring approval</t>
    </r>
  </si>
  <si>
    <t>Wild Flower planting in Stedham Graveyard, inc ground preparation (Estimate)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</si>
</sst>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_);[Red]\(&quot;£&quot;#,##0.00\)"/>
    <numFmt numFmtId="164" formatCode="_-&quot;£&quot;* #,##0.00_-;\-&quot;£&quot;* #,##0.00_-;_-&quot;£&quot;* &quot;-&quot;??_-;_-@_-"/>
    <numFmt numFmtId="165" formatCode="&quot;£&quot;#,##0.00"/>
  </numFmts>
  <fonts count="2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7" tint="-0.249977111117893"/>
      <name val="Arial"/>
      <family val="2"/>
    </font>
    <font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6"/>
      <name val="Arial"/>
      <family val="2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6"/>
      <color rgb="FF000000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4C6E7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2">
    <xf numFmtId="0" fontId="0" fillId="0" borderId="0" xfId="0"/>
    <xf numFmtId="0" fontId="0" fillId="0" borderId="0" xfId="0" applyAlignment="1">
      <alignment horizontal="left" vertical="top"/>
    </xf>
    <xf numFmtId="164" fontId="1" fillId="0" borderId="0" xfId="1" applyFont="1" applyAlignment="1">
      <alignment horizontal="left" vertical="top"/>
    </xf>
    <xf numFmtId="164" fontId="4" fillId="0" borderId="0" xfId="1" applyFont="1" applyBorder="1" applyAlignment="1">
      <alignment horizontal="left" vertical="top"/>
    </xf>
    <xf numFmtId="164" fontId="5" fillId="0" borderId="0" xfId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14" fontId="8" fillId="0" borderId="1" xfId="0" applyNumberFormat="1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164" fontId="8" fillId="0" borderId="1" xfId="1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164" fontId="9" fillId="0" borderId="1" xfId="1" applyFont="1" applyFill="1" applyBorder="1" applyAlignment="1">
      <alignment horizontal="left" vertical="top"/>
    </xf>
    <xf numFmtId="164" fontId="9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14" fontId="8" fillId="0" borderId="0" xfId="0" applyNumberFormat="1" applyFont="1" applyAlignment="1">
      <alignment horizontal="left" vertical="top"/>
    </xf>
    <xf numFmtId="164" fontId="9" fillId="0" borderId="0" xfId="1" applyFont="1" applyAlignment="1">
      <alignment horizontal="left" vertical="top"/>
    </xf>
    <xf numFmtId="14" fontId="9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14" fontId="9" fillId="4" borderId="1" xfId="0" applyNumberFormat="1" applyFont="1" applyFill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14" fontId="10" fillId="0" borderId="3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164" fontId="10" fillId="0" borderId="4" xfId="1" applyFont="1" applyBorder="1" applyAlignment="1">
      <alignment horizontal="left" vertical="top" wrapText="1"/>
    </xf>
    <xf numFmtId="164" fontId="10" fillId="0" borderId="4" xfId="1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14" fontId="11" fillId="0" borderId="6" xfId="0" applyNumberFormat="1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164" fontId="11" fillId="0" borderId="1" xfId="1" applyFont="1" applyFill="1" applyBorder="1" applyAlignment="1">
      <alignment horizontal="left" vertical="top"/>
    </xf>
    <xf numFmtId="164" fontId="11" fillId="0" borderId="1" xfId="1" applyFont="1" applyFill="1" applyBorder="1" applyAlignment="1">
      <alignment horizontal="left" vertical="top" wrapText="1"/>
    </xf>
    <xf numFmtId="164" fontId="12" fillId="3" borderId="1" xfId="1" applyFont="1" applyFill="1" applyBorder="1" applyAlignment="1">
      <alignment horizontal="left" vertical="top" wrapText="1"/>
    </xf>
    <xf numFmtId="165" fontId="12" fillId="2" borderId="1" xfId="1" applyNumberFormat="1" applyFont="1" applyFill="1" applyBorder="1" applyAlignment="1">
      <alignment horizontal="right" vertical="top"/>
    </xf>
    <xf numFmtId="165" fontId="10" fillId="3" borderId="7" xfId="0" applyNumberFormat="1" applyFont="1" applyFill="1" applyBorder="1" applyAlignment="1">
      <alignment horizontal="right" vertical="top"/>
    </xf>
    <xf numFmtId="0" fontId="11" fillId="0" borderId="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 wrapText="1"/>
    </xf>
    <xf numFmtId="0" fontId="9" fillId="0" borderId="0" xfId="0" applyFont="1" applyAlignment="1">
      <alignment vertical="top"/>
    </xf>
    <xf numFmtId="14" fontId="9" fillId="0" borderId="6" xfId="0" applyNumberFormat="1" applyFont="1" applyBorder="1" applyAlignment="1">
      <alignment horizontal="left" vertical="top"/>
    </xf>
    <xf numFmtId="164" fontId="14" fillId="0" borderId="7" xfId="1" applyFont="1" applyFill="1" applyBorder="1" applyAlignment="1">
      <alignment horizontal="left" vertical="top"/>
    </xf>
    <xf numFmtId="14" fontId="15" fillId="0" borderId="6" xfId="0" applyNumberFormat="1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/>
    </xf>
    <xf numFmtId="0" fontId="15" fillId="0" borderId="11" xfId="0" applyFont="1" applyBorder="1" applyAlignment="1">
      <alignment horizontal="left" vertical="top" wrapText="1"/>
    </xf>
    <xf numFmtId="164" fontId="15" fillId="0" borderId="11" xfId="0" applyNumberFormat="1" applyFont="1" applyBorder="1" applyAlignment="1">
      <alignment horizontal="left" vertical="top"/>
    </xf>
    <xf numFmtId="164" fontId="9" fillId="0" borderId="0" xfId="1" applyFont="1" applyFill="1" applyBorder="1" applyAlignment="1">
      <alignment vertical="top"/>
    </xf>
    <xf numFmtId="164" fontId="11" fillId="0" borderId="8" xfId="1" applyFont="1" applyFill="1" applyBorder="1" applyAlignment="1">
      <alignment horizontal="left" vertical="top"/>
    </xf>
    <xf numFmtId="165" fontId="12" fillId="2" borderId="8" xfId="1" applyNumberFormat="1" applyFont="1" applyFill="1" applyBorder="1" applyAlignment="1">
      <alignment horizontal="right" vertical="top"/>
    </xf>
    <xf numFmtId="0" fontId="16" fillId="0" borderId="0" xfId="0" applyFont="1" applyAlignment="1">
      <alignment horizontal="left" vertical="top"/>
    </xf>
    <xf numFmtId="165" fontId="9" fillId="0" borderId="1" xfId="0" applyNumberFormat="1" applyFont="1" applyBorder="1" applyAlignment="1">
      <alignment horizontal="right" vertical="top"/>
    </xf>
    <xf numFmtId="165" fontId="8" fillId="0" borderId="1" xfId="1" applyNumberFormat="1" applyFont="1" applyBorder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5" fontId="9" fillId="0" borderId="0" xfId="0" applyNumberFormat="1" applyFont="1" applyAlignment="1">
      <alignment horizontal="right" vertical="top"/>
    </xf>
    <xf numFmtId="8" fontId="9" fillId="0" borderId="12" xfId="1" applyNumberFormat="1" applyFont="1" applyFill="1" applyBorder="1" applyAlignment="1">
      <alignment vertical="top"/>
    </xf>
    <xf numFmtId="14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164" fontId="11" fillId="0" borderId="0" xfId="1" applyFont="1" applyFill="1" applyBorder="1" applyAlignment="1">
      <alignment horizontal="left" vertical="top"/>
    </xf>
    <xf numFmtId="164" fontId="11" fillId="0" borderId="0" xfId="1" applyFont="1" applyFill="1" applyBorder="1" applyAlignment="1">
      <alignment horizontal="left" vertical="top" wrapText="1"/>
    </xf>
    <xf numFmtId="164" fontId="12" fillId="3" borderId="0" xfId="1" applyFont="1" applyFill="1" applyBorder="1" applyAlignment="1">
      <alignment horizontal="left" vertical="top" wrapText="1"/>
    </xf>
    <xf numFmtId="165" fontId="12" fillId="2" borderId="0" xfId="1" applyNumberFormat="1" applyFont="1" applyFill="1" applyBorder="1" applyAlignment="1">
      <alignment horizontal="right" vertical="top"/>
    </xf>
    <xf numFmtId="0" fontId="13" fillId="0" borderId="0" xfId="0" applyFont="1" applyAlignment="1">
      <alignment horizontal="left" vertical="top"/>
    </xf>
    <xf numFmtId="14" fontId="17" fillId="0" borderId="6" xfId="0" applyNumberFormat="1" applyFont="1" applyBorder="1" applyAlignment="1">
      <alignment horizontal="left" vertical="top"/>
    </xf>
    <xf numFmtId="0" fontId="17" fillId="0" borderId="1" xfId="0" applyFont="1" applyBorder="1" applyAlignment="1">
      <alignment horizontal="left" vertical="top" wrapText="1"/>
    </xf>
    <xf numFmtId="14" fontId="17" fillId="0" borderId="13" xfId="0" applyNumberFormat="1" applyFont="1" applyBorder="1" applyAlignment="1">
      <alignment horizontal="left" vertical="top"/>
    </xf>
    <xf numFmtId="0" fontId="17" fillId="0" borderId="8" xfId="0" applyFont="1" applyBorder="1" applyAlignment="1">
      <alignment horizontal="left" vertical="top" wrapText="1"/>
    </xf>
    <xf numFmtId="14" fontId="9" fillId="0" borderId="9" xfId="0" applyNumberFormat="1" applyFont="1" applyBorder="1" applyAlignment="1">
      <alignment horizontal="left" vertical="top"/>
    </xf>
    <xf numFmtId="0" fontId="9" fillId="0" borderId="10" xfId="0" applyFont="1" applyBorder="1" applyAlignment="1">
      <alignment vertical="top"/>
    </xf>
    <xf numFmtId="14" fontId="9" fillId="0" borderId="10" xfId="0" applyNumberFormat="1" applyFont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65" fontId="9" fillId="0" borderId="11" xfId="0" applyNumberFormat="1" applyFont="1" applyBorder="1" applyAlignment="1">
      <alignment horizontal="right" vertical="top"/>
    </xf>
    <xf numFmtId="14" fontId="15" fillId="5" borderId="1" xfId="0" applyNumberFormat="1" applyFont="1" applyFill="1" applyBorder="1" applyAlignment="1">
      <alignment horizontal="left" vertical="top"/>
    </xf>
    <xf numFmtId="0" fontId="15" fillId="0" borderId="11" xfId="0" applyFont="1" applyBorder="1" applyAlignment="1">
      <alignment vertical="top"/>
    </xf>
    <xf numFmtId="0" fontId="15" fillId="0" borderId="11" xfId="0" applyFont="1" applyBorder="1" applyAlignment="1">
      <alignment vertical="top" wrapText="1"/>
    </xf>
    <xf numFmtId="14" fontId="4" fillId="0" borderId="0" xfId="0" applyNumberFormat="1" applyFont="1" applyAlignment="1">
      <alignment horizontal="left" vertical="top"/>
    </xf>
    <xf numFmtId="164" fontId="11" fillId="0" borderId="8" xfId="1" applyFont="1" applyFill="1" applyBorder="1" applyAlignment="1">
      <alignment horizontal="left" vertical="top" wrapText="1"/>
    </xf>
    <xf numFmtId="164" fontId="12" fillId="3" borderId="8" xfId="1" applyFont="1" applyFill="1" applyBorder="1" applyAlignment="1">
      <alignment horizontal="left" vertical="top" wrapText="1"/>
    </xf>
    <xf numFmtId="165" fontId="12" fillId="2" borderId="9" xfId="1" applyNumberFormat="1" applyFont="1" applyFill="1" applyBorder="1" applyAlignment="1">
      <alignment horizontal="right" vertical="top"/>
    </xf>
    <xf numFmtId="165" fontId="10" fillId="2" borderId="14" xfId="1" applyNumberFormat="1" applyFont="1" applyFill="1" applyBorder="1" applyAlignment="1">
      <alignment horizontal="right" vertical="top"/>
    </xf>
    <xf numFmtId="0" fontId="13" fillId="0" borderId="15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4" fillId="0" borderId="0" xfId="0" applyNumberFormat="1" applyFont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5" fillId="0" borderId="0" xfId="0" applyFont="1" applyAlignment="1">
      <alignment horizontal="left" vertical="top"/>
    </xf>
    <xf numFmtId="14" fontId="4" fillId="0" borderId="3" xfId="0" applyNumberFormat="1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4" fontId="4" fillId="0" borderId="4" xfId="1" applyFont="1" applyBorder="1" applyAlignment="1">
      <alignment horizontal="left" vertical="top"/>
    </xf>
    <xf numFmtId="164" fontId="4" fillId="0" borderId="5" xfId="1" applyFont="1" applyBorder="1" applyAlignment="1">
      <alignment horizontal="left" vertical="top"/>
    </xf>
    <xf numFmtId="14" fontId="5" fillId="0" borderId="6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164" fontId="5" fillId="0" borderId="1" xfId="1" applyFont="1" applyFill="1" applyBorder="1" applyAlignment="1">
      <alignment horizontal="left" vertical="top"/>
    </xf>
    <xf numFmtId="164" fontId="18" fillId="0" borderId="7" xfId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4" fontId="19" fillId="0" borderId="6" xfId="0" applyNumberFormat="1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/>
    </xf>
    <xf numFmtId="0" fontId="19" fillId="0" borderId="11" xfId="0" applyFont="1" applyBorder="1" applyAlignment="1">
      <alignment horizontal="left" vertical="top" wrapText="1"/>
    </xf>
    <xf numFmtId="164" fontId="19" fillId="0" borderId="11" xfId="0" applyNumberFormat="1" applyFont="1" applyBorder="1" applyAlignment="1">
      <alignment horizontal="left" vertical="top"/>
    </xf>
    <xf numFmtId="14" fontId="19" fillId="3" borderId="6" xfId="0" applyNumberFormat="1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left" vertical="top" wrapText="1"/>
    </xf>
    <xf numFmtId="164" fontId="19" fillId="3" borderId="11" xfId="0" applyNumberFormat="1" applyFont="1" applyFill="1" applyBorder="1" applyAlignment="1">
      <alignment horizontal="left" vertical="top"/>
    </xf>
    <xf numFmtId="164" fontId="5" fillId="3" borderId="1" xfId="1" applyFont="1" applyFill="1" applyBorder="1" applyAlignment="1">
      <alignment horizontal="left" vertical="top"/>
    </xf>
    <xf numFmtId="164" fontId="18" fillId="3" borderId="7" xfId="1" applyFont="1" applyFill="1" applyBorder="1" applyAlignment="1">
      <alignment horizontal="left" vertical="top"/>
    </xf>
    <xf numFmtId="14" fontId="5" fillId="3" borderId="6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14" fontId="5" fillId="3" borderId="13" xfId="0" applyNumberFormat="1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 wrapText="1"/>
    </xf>
    <xf numFmtId="164" fontId="5" fillId="3" borderId="8" xfId="1" applyFont="1" applyFill="1" applyBorder="1" applyAlignment="1">
      <alignment horizontal="left" vertical="top"/>
    </xf>
    <xf numFmtId="164" fontId="18" fillId="3" borderId="16" xfId="1" applyFont="1" applyFill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011893"/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106D3-03B4-4E48-B56C-E48D90CAC3A4}">
  <sheetPr>
    <pageSetUpPr fitToPage="1"/>
  </sheetPr>
  <dimension ref="A1:I105"/>
  <sheetViews>
    <sheetView tabSelected="1" zoomScale="130" zoomScaleNormal="130" workbookViewId="0">
      <pane xSplit="1" ySplit="2" topLeftCell="B90" activePane="bottomRight" state="frozen"/>
      <selection pane="topRight" activeCell="B1" sqref="B1"/>
      <selection pane="bottomLeft" activeCell="A4" sqref="A4"/>
      <selection pane="bottomRight" activeCell="A87" sqref="A87:F99"/>
    </sheetView>
  </sheetViews>
  <sheetFormatPr baseColWidth="10" defaultColWidth="8.83203125" defaultRowHeight="13" x14ac:dyDescent="0.2"/>
  <cols>
    <col min="1" max="1" width="14.6640625" style="16" customWidth="1"/>
    <col min="2" max="2" width="32.1640625" style="5" customWidth="1"/>
    <col min="3" max="3" width="38.33203125" style="5" customWidth="1"/>
    <col min="4" max="6" width="13.6640625" style="15" customWidth="1"/>
    <col min="7" max="7" width="9.33203125" style="5" customWidth="1"/>
    <col min="8" max="8" width="15" style="51" customWidth="1"/>
    <col min="9" max="9" width="11" style="5" customWidth="1"/>
    <col min="10" max="10" width="11.33203125" style="5" bestFit="1" customWidth="1"/>
    <col min="11" max="16384" width="8.83203125" style="5"/>
  </cols>
  <sheetData>
    <row r="1" spans="1:9" x14ac:dyDescent="0.2">
      <c r="A1" s="81" t="s">
        <v>75</v>
      </c>
      <c r="B1" s="81"/>
      <c r="C1" s="81"/>
      <c r="D1" s="81"/>
      <c r="E1" s="81"/>
      <c r="F1" s="81"/>
      <c r="G1" s="81"/>
      <c r="H1" s="81"/>
    </row>
    <row r="2" spans="1:9" x14ac:dyDescent="0.2">
      <c r="A2" s="6" t="s">
        <v>11</v>
      </c>
      <c r="B2" s="7" t="s">
        <v>0</v>
      </c>
      <c r="C2" s="7" t="s">
        <v>1</v>
      </c>
      <c r="D2" s="8" t="s">
        <v>2</v>
      </c>
      <c r="E2" s="8" t="s">
        <v>3</v>
      </c>
      <c r="F2" s="8" t="s">
        <v>4</v>
      </c>
      <c r="G2" s="7" t="s">
        <v>5</v>
      </c>
      <c r="H2" s="49" t="s">
        <v>9</v>
      </c>
    </row>
    <row r="3" spans="1:9" x14ac:dyDescent="0.2">
      <c r="A3" s="9"/>
      <c r="B3" s="10"/>
      <c r="C3" s="10"/>
      <c r="D3" s="11"/>
      <c r="E3" s="11"/>
      <c r="F3" s="11"/>
      <c r="G3" s="10"/>
      <c r="H3" s="48">
        <v>29038.05</v>
      </c>
      <c r="I3" s="5" t="s">
        <v>74</v>
      </c>
    </row>
    <row r="4" spans="1:9" ht="14" x14ac:dyDescent="0.2">
      <c r="A4" s="9">
        <v>46189</v>
      </c>
      <c r="B4" s="13" t="s">
        <v>29</v>
      </c>
      <c r="C4" s="20" t="s">
        <v>30</v>
      </c>
      <c r="D4" s="12">
        <v>74.2</v>
      </c>
      <c r="E4" s="12"/>
      <c r="F4" s="12">
        <v>74.2</v>
      </c>
      <c r="G4" s="13" t="s">
        <v>25</v>
      </c>
      <c r="H4" s="48">
        <f>H3-D4</f>
        <v>28963.85</v>
      </c>
    </row>
    <row r="5" spans="1:9" ht="14" x14ac:dyDescent="0.2">
      <c r="A5" s="9">
        <v>46189</v>
      </c>
      <c r="B5" s="13" t="s">
        <v>31</v>
      </c>
      <c r="C5" s="20" t="s">
        <v>30</v>
      </c>
      <c r="D5" s="12">
        <v>297.12</v>
      </c>
      <c r="E5" s="12"/>
      <c r="F5" s="12">
        <v>297.12</v>
      </c>
      <c r="G5" s="13" t="s">
        <v>25</v>
      </c>
      <c r="H5" s="48">
        <f t="shared" ref="H5:H61" si="0">H4-D5</f>
        <v>28666.73</v>
      </c>
    </row>
    <row r="6" spans="1:9" ht="14" x14ac:dyDescent="0.2">
      <c r="A6" s="9">
        <v>46189</v>
      </c>
      <c r="B6" s="10" t="s">
        <v>31</v>
      </c>
      <c r="C6" s="20" t="s">
        <v>32</v>
      </c>
      <c r="D6" s="12">
        <v>12.6</v>
      </c>
      <c r="E6" s="12"/>
      <c r="F6" s="12">
        <v>12.6</v>
      </c>
      <c r="G6" s="13" t="s">
        <v>25</v>
      </c>
      <c r="H6" s="48">
        <f t="shared" si="0"/>
        <v>28654.13</v>
      </c>
    </row>
    <row r="7" spans="1:9" ht="14" x14ac:dyDescent="0.2">
      <c r="A7" s="9">
        <v>46189</v>
      </c>
      <c r="B7" s="10" t="s">
        <v>33</v>
      </c>
      <c r="C7" s="20" t="s">
        <v>34</v>
      </c>
      <c r="D7" s="12">
        <v>127.34</v>
      </c>
      <c r="E7" s="12"/>
      <c r="F7" s="12">
        <v>127.34</v>
      </c>
      <c r="G7" s="13" t="s">
        <v>25</v>
      </c>
      <c r="H7" s="48">
        <f t="shared" si="0"/>
        <v>28526.79</v>
      </c>
    </row>
    <row r="8" spans="1:9" ht="14" x14ac:dyDescent="0.2">
      <c r="A8" s="9">
        <v>46189</v>
      </c>
      <c r="B8" s="10" t="s">
        <v>31</v>
      </c>
      <c r="C8" s="20" t="s">
        <v>34</v>
      </c>
      <c r="D8" s="12">
        <v>31.8</v>
      </c>
      <c r="E8" s="12"/>
      <c r="F8" s="12">
        <v>31.8</v>
      </c>
      <c r="G8" s="13" t="s">
        <v>25</v>
      </c>
      <c r="H8" s="48">
        <f t="shared" si="0"/>
        <v>28494.99</v>
      </c>
    </row>
    <row r="9" spans="1:9" ht="14" x14ac:dyDescent="0.2">
      <c r="A9" s="9">
        <v>46189</v>
      </c>
      <c r="B9" s="13" t="s">
        <v>26</v>
      </c>
      <c r="C9" s="21" t="s">
        <v>35</v>
      </c>
      <c r="D9" s="12">
        <v>17.02</v>
      </c>
      <c r="E9" s="12"/>
      <c r="F9" s="12">
        <v>17.02</v>
      </c>
      <c r="G9" s="13" t="s">
        <v>25</v>
      </c>
      <c r="H9" s="48">
        <f t="shared" si="0"/>
        <v>28477.97</v>
      </c>
    </row>
    <row r="10" spans="1:9" ht="14" x14ac:dyDescent="0.2">
      <c r="A10" s="9">
        <v>46189</v>
      </c>
      <c r="B10" s="13" t="s">
        <v>36</v>
      </c>
      <c r="C10" s="21" t="s">
        <v>37</v>
      </c>
      <c r="D10" s="12">
        <v>360</v>
      </c>
      <c r="E10" s="12">
        <v>60</v>
      </c>
      <c r="F10" s="12">
        <v>300</v>
      </c>
      <c r="G10" s="13" t="s">
        <v>25</v>
      </c>
      <c r="H10" s="48">
        <f t="shared" si="0"/>
        <v>28117.97</v>
      </c>
    </row>
    <row r="11" spans="1:9" ht="14" x14ac:dyDescent="0.2">
      <c r="A11" s="9">
        <v>46189</v>
      </c>
      <c r="B11" s="13" t="s">
        <v>27</v>
      </c>
      <c r="C11" s="21" t="s">
        <v>38</v>
      </c>
      <c r="D11" s="12">
        <v>1107.52</v>
      </c>
      <c r="E11" s="12">
        <v>184.58</v>
      </c>
      <c r="F11" s="12">
        <v>922.93999999999994</v>
      </c>
      <c r="G11" s="13" t="s">
        <v>25</v>
      </c>
      <c r="H11" s="48">
        <f t="shared" si="0"/>
        <v>27010.45</v>
      </c>
    </row>
    <row r="12" spans="1:9" ht="14" x14ac:dyDescent="0.2">
      <c r="A12" s="9">
        <v>46189</v>
      </c>
      <c r="B12" s="13" t="s">
        <v>22</v>
      </c>
      <c r="C12" s="21" t="s">
        <v>39</v>
      </c>
      <c r="D12" s="12">
        <v>9.99</v>
      </c>
      <c r="E12" s="12">
        <v>1.67</v>
      </c>
      <c r="F12" s="12">
        <v>8.32</v>
      </c>
      <c r="G12" s="13" t="s">
        <v>25</v>
      </c>
      <c r="H12" s="48">
        <f t="shared" si="0"/>
        <v>27000.46</v>
      </c>
    </row>
    <row r="13" spans="1:9" ht="14" x14ac:dyDescent="0.2">
      <c r="A13" s="9">
        <v>46191</v>
      </c>
      <c r="B13" s="13" t="s">
        <v>18</v>
      </c>
      <c r="C13" s="21" t="s">
        <v>40</v>
      </c>
      <c r="D13" s="12">
        <v>85</v>
      </c>
      <c r="E13" s="12"/>
      <c r="F13" s="12">
        <v>85</v>
      </c>
      <c r="G13" s="13" t="s">
        <v>25</v>
      </c>
      <c r="H13" s="48">
        <f t="shared" si="0"/>
        <v>26915.46</v>
      </c>
    </row>
    <row r="14" spans="1:9" ht="14" x14ac:dyDescent="0.2">
      <c r="A14" s="9">
        <v>46192</v>
      </c>
      <c r="B14" s="13" t="s">
        <v>16</v>
      </c>
      <c r="C14" s="21" t="s">
        <v>17</v>
      </c>
      <c r="D14" s="12">
        <v>4.25</v>
      </c>
      <c r="E14" s="12"/>
      <c r="F14" s="12">
        <v>4.25</v>
      </c>
      <c r="G14" s="13" t="s">
        <v>25</v>
      </c>
      <c r="H14" s="48">
        <f t="shared" si="0"/>
        <v>26911.21</v>
      </c>
    </row>
    <row r="15" spans="1:9" ht="14" x14ac:dyDescent="0.2">
      <c r="A15" s="9">
        <v>46197</v>
      </c>
      <c r="B15" s="13" t="s">
        <v>41</v>
      </c>
      <c r="C15" s="21" t="s">
        <v>42</v>
      </c>
      <c r="D15" s="12">
        <v>347.43</v>
      </c>
      <c r="E15" s="12">
        <v>57.9</v>
      </c>
      <c r="F15" s="12">
        <v>289.53000000000003</v>
      </c>
      <c r="G15" s="13" t="s">
        <v>25</v>
      </c>
      <c r="H15" s="48">
        <f t="shared" si="0"/>
        <v>26563.78</v>
      </c>
    </row>
    <row r="16" spans="1:9" ht="14" x14ac:dyDescent="0.2">
      <c r="A16" s="9">
        <v>46205</v>
      </c>
      <c r="B16" s="13" t="s">
        <v>24</v>
      </c>
      <c r="C16" s="21" t="s">
        <v>43</v>
      </c>
      <c r="D16" s="12">
        <v>54</v>
      </c>
      <c r="E16" s="12">
        <v>9</v>
      </c>
      <c r="F16" s="12">
        <v>45</v>
      </c>
      <c r="G16" s="13" t="s">
        <v>25</v>
      </c>
      <c r="H16" s="48">
        <f t="shared" si="0"/>
        <v>26509.78</v>
      </c>
    </row>
    <row r="17" spans="1:8" ht="14" x14ac:dyDescent="0.2">
      <c r="A17" s="9">
        <v>46216</v>
      </c>
      <c r="B17" s="13" t="s">
        <v>44</v>
      </c>
      <c r="C17" s="20" t="s">
        <v>45</v>
      </c>
      <c r="D17" s="12">
        <v>74.2</v>
      </c>
      <c r="E17" s="12"/>
      <c r="F17" s="12">
        <v>74.2</v>
      </c>
      <c r="G17" s="13" t="s">
        <v>25</v>
      </c>
      <c r="H17" s="48">
        <f t="shared" si="0"/>
        <v>26435.579999999998</v>
      </c>
    </row>
    <row r="18" spans="1:8" ht="14" x14ac:dyDescent="0.2">
      <c r="A18" s="9">
        <v>46216</v>
      </c>
      <c r="B18" s="13" t="s">
        <v>46</v>
      </c>
      <c r="C18" s="20" t="s">
        <v>45</v>
      </c>
      <c r="D18" s="12">
        <v>297.12</v>
      </c>
      <c r="E18" s="12"/>
      <c r="F18" s="12">
        <v>297.12</v>
      </c>
      <c r="G18" s="13" t="s">
        <v>25</v>
      </c>
      <c r="H18" s="48">
        <f t="shared" si="0"/>
        <v>26138.46</v>
      </c>
    </row>
    <row r="19" spans="1:8" ht="14" x14ac:dyDescent="0.2">
      <c r="A19" s="9">
        <v>46216</v>
      </c>
      <c r="B19" s="10" t="s">
        <v>46</v>
      </c>
      <c r="C19" s="20" t="s">
        <v>47</v>
      </c>
      <c r="D19" s="12">
        <v>0</v>
      </c>
      <c r="E19" s="12"/>
      <c r="F19" s="12">
        <v>0</v>
      </c>
      <c r="G19" s="13" t="s">
        <v>25</v>
      </c>
      <c r="H19" s="48">
        <f t="shared" si="0"/>
        <v>26138.46</v>
      </c>
    </row>
    <row r="20" spans="1:8" ht="14" x14ac:dyDescent="0.2">
      <c r="A20" s="9">
        <v>46216</v>
      </c>
      <c r="B20" s="10" t="s">
        <v>48</v>
      </c>
      <c r="C20" s="20" t="s">
        <v>49</v>
      </c>
      <c r="D20" s="12">
        <v>127.34</v>
      </c>
      <c r="E20" s="12"/>
      <c r="F20" s="12">
        <v>127.34</v>
      </c>
      <c r="G20" s="13" t="s">
        <v>25</v>
      </c>
      <c r="H20" s="48">
        <f t="shared" si="0"/>
        <v>26011.119999999999</v>
      </c>
    </row>
    <row r="21" spans="1:8" ht="14" x14ac:dyDescent="0.2">
      <c r="A21" s="9">
        <v>46216</v>
      </c>
      <c r="B21" s="10" t="s">
        <v>46</v>
      </c>
      <c r="C21" s="20" t="s">
        <v>49</v>
      </c>
      <c r="D21" s="12">
        <v>31.8</v>
      </c>
      <c r="E21" s="12"/>
      <c r="F21" s="12">
        <v>31.8</v>
      </c>
      <c r="G21" s="13" t="s">
        <v>25</v>
      </c>
      <c r="H21" s="48">
        <f t="shared" si="0"/>
        <v>25979.32</v>
      </c>
    </row>
    <row r="22" spans="1:8" ht="14" x14ac:dyDescent="0.2">
      <c r="A22" s="9">
        <v>46216</v>
      </c>
      <c r="B22" s="13" t="s">
        <v>26</v>
      </c>
      <c r="C22" s="21" t="s">
        <v>50</v>
      </c>
      <c r="D22" s="12">
        <v>17.02</v>
      </c>
      <c r="E22" s="12"/>
      <c r="F22" s="12">
        <v>17.02</v>
      </c>
      <c r="G22" s="13" t="s">
        <v>25</v>
      </c>
      <c r="H22" s="48">
        <f t="shared" si="0"/>
        <v>25962.3</v>
      </c>
    </row>
    <row r="23" spans="1:8" ht="14" x14ac:dyDescent="0.2">
      <c r="A23" s="9">
        <v>46217</v>
      </c>
      <c r="B23" s="13" t="s">
        <v>27</v>
      </c>
      <c r="C23" s="21" t="s">
        <v>51</v>
      </c>
      <c r="D23" s="12">
        <v>1107.52</v>
      </c>
      <c r="E23" s="12">
        <v>184.58</v>
      </c>
      <c r="F23" s="12">
        <v>922.93999999999994</v>
      </c>
      <c r="G23" s="13" t="s">
        <v>25</v>
      </c>
      <c r="H23" s="48">
        <f t="shared" si="0"/>
        <v>24854.78</v>
      </c>
    </row>
    <row r="24" spans="1:8" ht="14" x14ac:dyDescent="0.2">
      <c r="A24" s="9">
        <v>46223</v>
      </c>
      <c r="B24" s="13" t="s">
        <v>16</v>
      </c>
      <c r="C24" s="21" t="s">
        <v>17</v>
      </c>
      <c r="D24" s="12">
        <v>4.25</v>
      </c>
      <c r="E24" s="12"/>
      <c r="F24" s="12">
        <v>4.25</v>
      </c>
      <c r="G24" s="13" t="s">
        <v>25</v>
      </c>
      <c r="H24" s="48">
        <f t="shared" si="0"/>
        <v>24850.53</v>
      </c>
    </row>
    <row r="25" spans="1:8" ht="14" x14ac:dyDescent="0.2">
      <c r="A25" s="9">
        <v>46227</v>
      </c>
      <c r="B25" s="13" t="s">
        <v>13</v>
      </c>
      <c r="C25" s="36" t="s">
        <v>52</v>
      </c>
      <c r="D25" s="12">
        <v>45.89</v>
      </c>
      <c r="E25" s="12"/>
      <c r="F25" s="12">
        <v>45.89</v>
      </c>
      <c r="G25" s="13" t="s">
        <v>25</v>
      </c>
      <c r="H25" s="48">
        <f t="shared" si="0"/>
        <v>24804.639999999999</v>
      </c>
    </row>
    <row r="26" spans="1:8" ht="14" x14ac:dyDescent="0.2">
      <c r="A26" s="9">
        <v>46227</v>
      </c>
      <c r="B26" s="13" t="s">
        <v>18</v>
      </c>
      <c r="C26" s="21" t="s">
        <v>53</v>
      </c>
      <c r="D26" s="12">
        <v>168.75</v>
      </c>
      <c r="E26" s="12"/>
      <c r="F26" s="12">
        <v>168.75</v>
      </c>
      <c r="G26" s="13" t="s">
        <v>25</v>
      </c>
      <c r="H26" s="48">
        <f t="shared" si="0"/>
        <v>24635.89</v>
      </c>
    </row>
    <row r="27" spans="1:8" ht="14" x14ac:dyDescent="0.2">
      <c r="A27" s="9">
        <v>46237</v>
      </c>
      <c r="B27" s="13" t="s">
        <v>54</v>
      </c>
      <c r="C27" s="21" t="s">
        <v>55</v>
      </c>
      <c r="D27" s="12">
        <v>252</v>
      </c>
      <c r="E27" s="12">
        <v>42</v>
      </c>
      <c r="F27" s="12">
        <v>210</v>
      </c>
      <c r="G27" s="13" t="s">
        <v>25</v>
      </c>
      <c r="H27" s="48">
        <f t="shared" si="0"/>
        <v>24383.89</v>
      </c>
    </row>
    <row r="28" spans="1:8" ht="14" x14ac:dyDescent="0.2">
      <c r="A28" s="9">
        <v>46239</v>
      </c>
      <c r="B28" s="13" t="s">
        <v>56</v>
      </c>
      <c r="C28" s="20" t="s">
        <v>57</v>
      </c>
      <c r="D28" s="12">
        <v>74.2</v>
      </c>
      <c r="E28" s="12"/>
      <c r="F28" s="12">
        <v>74.2</v>
      </c>
      <c r="G28" s="13" t="s">
        <v>25</v>
      </c>
      <c r="H28" s="48">
        <f t="shared" si="0"/>
        <v>24309.69</v>
      </c>
    </row>
    <row r="29" spans="1:8" ht="14" x14ac:dyDescent="0.2">
      <c r="A29" s="9">
        <v>46239</v>
      </c>
      <c r="B29" s="13" t="s">
        <v>58</v>
      </c>
      <c r="C29" s="20" t="s">
        <v>57</v>
      </c>
      <c r="D29" s="12">
        <v>297.12</v>
      </c>
      <c r="E29" s="12"/>
      <c r="F29" s="12">
        <v>297.12</v>
      </c>
      <c r="G29" s="13" t="s">
        <v>25</v>
      </c>
      <c r="H29" s="48">
        <f t="shared" si="0"/>
        <v>24012.57</v>
      </c>
    </row>
    <row r="30" spans="1:8" ht="14" x14ac:dyDescent="0.2">
      <c r="A30" s="9">
        <v>46239</v>
      </c>
      <c r="B30" s="10" t="s">
        <v>58</v>
      </c>
      <c r="C30" s="20" t="s">
        <v>59</v>
      </c>
      <c r="D30" s="12">
        <v>12.6</v>
      </c>
      <c r="E30" s="12"/>
      <c r="F30" s="12">
        <v>12.6</v>
      </c>
      <c r="G30" s="13" t="s">
        <v>25</v>
      </c>
      <c r="H30" s="48">
        <f t="shared" si="0"/>
        <v>23999.97</v>
      </c>
    </row>
    <row r="31" spans="1:8" ht="14" x14ac:dyDescent="0.2">
      <c r="A31" s="9">
        <v>46239</v>
      </c>
      <c r="B31" s="10" t="s">
        <v>60</v>
      </c>
      <c r="C31" s="20" t="s">
        <v>61</v>
      </c>
      <c r="D31" s="12">
        <v>31.8</v>
      </c>
      <c r="E31" s="12"/>
      <c r="F31" s="12">
        <v>31.8</v>
      </c>
      <c r="G31" s="13" t="s">
        <v>25</v>
      </c>
      <c r="H31" s="48">
        <f t="shared" si="0"/>
        <v>23968.170000000002</v>
      </c>
    </row>
    <row r="32" spans="1:8" ht="14" x14ac:dyDescent="0.2">
      <c r="A32" s="9">
        <v>46239</v>
      </c>
      <c r="B32" s="10" t="s">
        <v>58</v>
      </c>
      <c r="C32" s="20" t="s">
        <v>61</v>
      </c>
      <c r="D32" s="12">
        <v>127.34</v>
      </c>
      <c r="E32" s="12"/>
      <c r="F32" s="12">
        <v>127.34</v>
      </c>
      <c r="G32" s="13" t="s">
        <v>25</v>
      </c>
      <c r="H32" s="48">
        <f t="shared" si="0"/>
        <v>23840.83</v>
      </c>
    </row>
    <row r="33" spans="1:8" ht="14" x14ac:dyDescent="0.2">
      <c r="A33" s="9">
        <v>46239</v>
      </c>
      <c r="B33" s="13" t="s">
        <v>26</v>
      </c>
      <c r="C33" s="21" t="s">
        <v>62</v>
      </c>
      <c r="D33" s="12">
        <v>17.02</v>
      </c>
      <c r="E33" s="12"/>
      <c r="F33" s="12">
        <v>17.02</v>
      </c>
      <c r="G33" s="13" t="s">
        <v>25</v>
      </c>
      <c r="H33" s="48">
        <f t="shared" si="0"/>
        <v>23823.81</v>
      </c>
    </row>
    <row r="34" spans="1:8" ht="14" x14ac:dyDescent="0.2">
      <c r="A34" s="9">
        <v>46251</v>
      </c>
      <c r="B34" s="13" t="s">
        <v>20</v>
      </c>
      <c r="C34" s="36" t="s">
        <v>63</v>
      </c>
      <c r="D34" s="12">
        <v>6.3</v>
      </c>
      <c r="E34" s="12"/>
      <c r="F34" s="12">
        <v>6.3</v>
      </c>
      <c r="G34" s="13" t="s">
        <v>25</v>
      </c>
      <c r="H34" s="48">
        <f t="shared" si="0"/>
        <v>23817.510000000002</v>
      </c>
    </row>
    <row r="35" spans="1:8" ht="14" x14ac:dyDescent="0.2">
      <c r="A35" s="9">
        <v>46251</v>
      </c>
      <c r="B35" s="13" t="s">
        <v>20</v>
      </c>
      <c r="C35" s="21" t="s">
        <v>64</v>
      </c>
      <c r="D35" s="12">
        <v>7.49</v>
      </c>
      <c r="E35" s="12">
        <v>1.25</v>
      </c>
      <c r="F35" s="12">
        <v>6.24</v>
      </c>
      <c r="G35" s="13" t="s">
        <v>25</v>
      </c>
      <c r="H35" s="48">
        <f t="shared" si="0"/>
        <v>23810.02</v>
      </c>
    </row>
    <row r="36" spans="1:8" ht="14" x14ac:dyDescent="0.2">
      <c r="A36" s="9">
        <v>46251</v>
      </c>
      <c r="B36" s="13" t="s">
        <v>20</v>
      </c>
      <c r="C36" s="21" t="s">
        <v>64</v>
      </c>
      <c r="D36" s="12">
        <v>11.55</v>
      </c>
      <c r="E36" s="12">
        <v>1.93</v>
      </c>
      <c r="F36" s="12">
        <v>9.620000000000001</v>
      </c>
      <c r="G36" s="13" t="s">
        <v>25</v>
      </c>
      <c r="H36" s="48">
        <f t="shared" si="0"/>
        <v>23798.47</v>
      </c>
    </row>
    <row r="37" spans="1:8" ht="14" x14ac:dyDescent="0.2">
      <c r="A37" s="9">
        <v>46252</v>
      </c>
      <c r="B37" s="13" t="s">
        <v>16</v>
      </c>
      <c r="C37" s="21" t="s">
        <v>17</v>
      </c>
      <c r="D37" s="12">
        <v>4.25</v>
      </c>
      <c r="E37" s="12"/>
      <c r="F37" s="12">
        <v>4.25</v>
      </c>
      <c r="G37" s="13" t="s">
        <v>25</v>
      </c>
      <c r="H37" s="48">
        <f t="shared" si="0"/>
        <v>23794.22</v>
      </c>
    </row>
    <row r="38" spans="1:8" ht="14" x14ac:dyDescent="0.2">
      <c r="A38" s="19">
        <v>46279</v>
      </c>
      <c r="B38" s="13" t="s">
        <v>76</v>
      </c>
      <c r="C38" s="21" t="s">
        <v>77</v>
      </c>
      <c r="D38" s="12">
        <v>75.91</v>
      </c>
      <c r="E38" s="12"/>
      <c r="F38" s="12">
        <v>75.91</v>
      </c>
      <c r="G38" s="13"/>
      <c r="H38" s="48">
        <f t="shared" si="0"/>
        <v>23718.31</v>
      </c>
    </row>
    <row r="39" spans="1:8" ht="14" x14ac:dyDescent="0.2">
      <c r="A39" s="19">
        <v>46279</v>
      </c>
      <c r="B39" s="13" t="s">
        <v>78</v>
      </c>
      <c r="C39" s="21" t="s">
        <v>77</v>
      </c>
      <c r="D39" s="12">
        <v>303.77</v>
      </c>
      <c r="E39" s="12"/>
      <c r="F39" s="12">
        <v>303.77</v>
      </c>
      <c r="G39" s="13"/>
      <c r="H39" s="48">
        <f t="shared" si="0"/>
        <v>23414.54</v>
      </c>
    </row>
    <row r="40" spans="1:8" ht="14" x14ac:dyDescent="0.2">
      <c r="A40" s="19">
        <v>46279</v>
      </c>
      <c r="B40" s="13" t="s">
        <v>78</v>
      </c>
      <c r="C40" s="21" t="s">
        <v>79</v>
      </c>
      <c r="D40" s="12">
        <v>47.3</v>
      </c>
      <c r="E40" s="12"/>
      <c r="F40" s="12">
        <v>47.3</v>
      </c>
      <c r="G40" s="13"/>
      <c r="H40" s="48">
        <f t="shared" si="0"/>
        <v>23367.24</v>
      </c>
    </row>
    <row r="41" spans="1:8" ht="14" x14ac:dyDescent="0.2">
      <c r="A41" s="19">
        <v>46280</v>
      </c>
      <c r="B41" s="13" t="s">
        <v>78</v>
      </c>
      <c r="C41" s="21" t="s">
        <v>80</v>
      </c>
      <c r="D41" s="12">
        <v>12.2</v>
      </c>
      <c r="E41" s="12"/>
      <c r="F41" s="12">
        <v>12.2</v>
      </c>
      <c r="G41" s="13"/>
      <c r="H41" s="48">
        <f t="shared" si="0"/>
        <v>23355.040000000001</v>
      </c>
    </row>
    <row r="42" spans="1:8" ht="14" x14ac:dyDescent="0.2">
      <c r="A42" s="19">
        <v>46279</v>
      </c>
      <c r="B42" s="13" t="s">
        <v>81</v>
      </c>
      <c r="C42" s="21" t="s">
        <v>82</v>
      </c>
      <c r="D42" s="12">
        <v>32.53</v>
      </c>
      <c r="E42" s="12"/>
      <c r="F42" s="12">
        <v>32.53</v>
      </c>
      <c r="G42" s="13"/>
      <c r="H42" s="48">
        <f t="shared" si="0"/>
        <v>23322.510000000002</v>
      </c>
    </row>
    <row r="43" spans="1:8" ht="14" x14ac:dyDescent="0.2">
      <c r="A43" s="19">
        <v>46279</v>
      </c>
      <c r="B43" s="13" t="s">
        <v>78</v>
      </c>
      <c r="C43" s="21" t="s">
        <v>82</v>
      </c>
      <c r="D43" s="12">
        <v>130.19</v>
      </c>
      <c r="E43" s="12"/>
      <c r="F43" s="12">
        <v>130.19</v>
      </c>
      <c r="G43" s="13"/>
      <c r="H43" s="48">
        <f t="shared" si="0"/>
        <v>23192.320000000003</v>
      </c>
    </row>
    <row r="44" spans="1:8" ht="14" x14ac:dyDescent="0.2">
      <c r="A44" s="19">
        <v>46279</v>
      </c>
      <c r="B44" s="13" t="s">
        <v>76</v>
      </c>
      <c r="C44" s="21" t="s">
        <v>83</v>
      </c>
      <c r="D44" s="12">
        <v>9.5500000000000007</v>
      </c>
      <c r="E44" s="12"/>
      <c r="F44" s="12">
        <v>9.5500000000000007</v>
      </c>
      <c r="G44" s="13"/>
      <c r="H44" s="48">
        <f t="shared" si="0"/>
        <v>23182.770000000004</v>
      </c>
    </row>
    <row r="45" spans="1:8" ht="14" x14ac:dyDescent="0.2">
      <c r="A45" s="19">
        <v>46279</v>
      </c>
      <c r="B45" s="13" t="s">
        <v>78</v>
      </c>
      <c r="C45" s="21" t="s">
        <v>83</v>
      </c>
      <c r="D45" s="12">
        <v>38.22</v>
      </c>
      <c r="E45" s="12"/>
      <c r="F45" s="12">
        <v>38.22</v>
      </c>
      <c r="G45" s="13"/>
      <c r="H45" s="48">
        <f t="shared" si="0"/>
        <v>23144.550000000003</v>
      </c>
    </row>
    <row r="46" spans="1:8" ht="14" x14ac:dyDescent="0.2">
      <c r="A46" s="19">
        <v>46279</v>
      </c>
      <c r="B46" s="13" t="s">
        <v>26</v>
      </c>
      <c r="C46" s="21" t="s">
        <v>84</v>
      </c>
      <c r="D46" s="12">
        <v>25.98</v>
      </c>
      <c r="E46" s="12"/>
      <c r="F46" s="12">
        <v>25.98</v>
      </c>
      <c r="G46" s="13"/>
      <c r="H46" s="48">
        <f t="shared" si="0"/>
        <v>23118.570000000003</v>
      </c>
    </row>
    <row r="47" spans="1:8" ht="14" x14ac:dyDescent="0.2">
      <c r="A47" s="19">
        <v>46279</v>
      </c>
      <c r="B47" s="13" t="s">
        <v>22</v>
      </c>
      <c r="C47" s="21" t="s">
        <v>85</v>
      </c>
      <c r="D47" s="12">
        <v>51.25</v>
      </c>
      <c r="E47" s="12">
        <v>8.3800000000000008</v>
      </c>
      <c r="F47" s="12">
        <v>42.87</v>
      </c>
      <c r="G47" s="13"/>
      <c r="H47" s="48">
        <f t="shared" si="0"/>
        <v>23067.320000000003</v>
      </c>
    </row>
    <row r="48" spans="1:8" ht="14" x14ac:dyDescent="0.2">
      <c r="A48" s="19">
        <v>46279</v>
      </c>
      <c r="B48" s="13" t="s">
        <v>23</v>
      </c>
      <c r="C48" s="21" t="s">
        <v>86</v>
      </c>
      <c r="D48" s="12">
        <v>14.39</v>
      </c>
      <c r="E48" s="12"/>
      <c r="F48" s="12">
        <v>14.39</v>
      </c>
      <c r="G48" s="13"/>
      <c r="H48" s="48">
        <f t="shared" si="0"/>
        <v>23052.930000000004</v>
      </c>
    </row>
    <row r="49" spans="1:8" ht="14" x14ac:dyDescent="0.2">
      <c r="A49" s="19">
        <v>46279</v>
      </c>
      <c r="B49" s="13" t="s">
        <v>23</v>
      </c>
      <c r="C49" s="21" t="s">
        <v>87</v>
      </c>
      <c r="D49" s="12">
        <v>13.19</v>
      </c>
      <c r="E49" s="12"/>
      <c r="F49" s="12">
        <v>13.19</v>
      </c>
      <c r="G49" s="13"/>
      <c r="H49" s="48">
        <f t="shared" si="0"/>
        <v>23039.740000000005</v>
      </c>
    </row>
    <row r="50" spans="1:8" ht="14" x14ac:dyDescent="0.2">
      <c r="A50" s="19">
        <v>46279</v>
      </c>
      <c r="B50" s="13" t="s">
        <v>23</v>
      </c>
      <c r="C50" s="21" t="s">
        <v>86</v>
      </c>
      <c r="D50" s="12">
        <v>50.57</v>
      </c>
      <c r="E50" s="12"/>
      <c r="F50" s="12">
        <v>50.57</v>
      </c>
      <c r="G50" s="13"/>
      <c r="H50" s="48">
        <f t="shared" si="0"/>
        <v>22989.170000000006</v>
      </c>
    </row>
    <row r="51" spans="1:8" ht="14" x14ac:dyDescent="0.2">
      <c r="A51" s="19">
        <v>46279</v>
      </c>
      <c r="B51" s="13" t="s">
        <v>28</v>
      </c>
      <c r="C51" s="21" t="s">
        <v>88</v>
      </c>
      <c r="D51" s="12">
        <v>30</v>
      </c>
      <c r="E51" s="12"/>
      <c r="F51" s="12">
        <v>30</v>
      </c>
      <c r="G51" s="13"/>
      <c r="H51" s="48">
        <f t="shared" si="0"/>
        <v>22959.170000000006</v>
      </c>
    </row>
    <row r="52" spans="1:8" ht="14" x14ac:dyDescent="0.2">
      <c r="A52" s="19">
        <v>46282</v>
      </c>
      <c r="B52" s="13" t="s">
        <v>72</v>
      </c>
      <c r="C52" s="21" t="s">
        <v>91</v>
      </c>
      <c r="D52" s="12">
        <v>700</v>
      </c>
      <c r="E52" s="12"/>
      <c r="F52" s="12">
        <v>700</v>
      </c>
      <c r="G52" s="13"/>
      <c r="H52" s="48">
        <f t="shared" si="0"/>
        <v>22259.170000000006</v>
      </c>
    </row>
    <row r="53" spans="1:8" ht="14" x14ac:dyDescent="0.2">
      <c r="A53" s="19">
        <v>46286</v>
      </c>
      <c r="B53" s="13" t="s">
        <v>16</v>
      </c>
      <c r="C53" s="21" t="s">
        <v>17</v>
      </c>
      <c r="D53" s="12">
        <v>4.25</v>
      </c>
      <c r="E53" s="12"/>
      <c r="F53" s="12">
        <v>4.25</v>
      </c>
      <c r="G53" s="13"/>
      <c r="H53" s="48">
        <f t="shared" si="0"/>
        <v>22254.920000000006</v>
      </c>
    </row>
    <row r="54" spans="1:8" ht="14" x14ac:dyDescent="0.2">
      <c r="A54" s="19">
        <v>46288</v>
      </c>
      <c r="B54" s="13" t="s">
        <v>94</v>
      </c>
      <c r="C54" s="21" t="s">
        <v>95</v>
      </c>
      <c r="D54" s="12">
        <v>366.66</v>
      </c>
      <c r="E54" s="12"/>
      <c r="F54" s="12">
        <v>366.66</v>
      </c>
      <c r="G54" s="13"/>
      <c r="H54" s="48">
        <f t="shared" si="0"/>
        <v>21888.260000000006</v>
      </c>
    </row>
    <row r="55" spans="1:8" ht="14" x14ac:dyDescent="0.2">
      <c r="A55" s="19">
        <v>46290</v>
      </c>
      <c r="B55" s="13" t="s">
        <v>96</v>
      </c>
      <c r="C55" s="21" t="s">
        <v>97</v>
      </c>
      <c r="D55" s="12">
        <v>47</v>
      </c>
      <c r="E55" s="12"/>
      <c r="F55" s="12">
        <v>47</v>
      </c>
      <c r="G55" s="13"/>
      <c r="H55" s="48">
        <f t="shared" si="0"/>
        <v>21841.260000000006</v>
      </c>
    </row>
    <row r="56" spans="1:8" ht="14" x14ac:dyDescent="0.2">
      <c r="A56" s="19">
        <v>46296</v>
      </c>
      <c r="B56" s="13" t="s">
        <v>24</v>
      </c>
      <c r="C56" s="21" t="s">
        <v>102</v>
      </c>
      <c r="D56" s="12">
        <v>273</v>
      </c>
      <c r="E56" s="12">
        <v>45.5</v>
      </c>
      <c r="F56" s="12">
        <v>227.5</v>
      </c>
      <c r="G56" s="13"/>
      <c r="H56" s="48">
        <f t="shared" si="0"/>
        <v>21568.260000000006</v>
      </c>
    </row>
    <row r="57" spans="1:8" ht="14" x14ac:dyDescent="0.2">
      <c r="A57" s="19">
        <v>46296</v>
      </c>
      <c r="B57" s="13" t="s">
        <v>103</v>
      </c>
      <c r="C57" s="21" t="s">
        <v>104</v>
      </c>
      <c r="D57" s="12">
        <v>3437.33</v>
      </c>
      <c r="E57" s="12">
        <v>572.89</v>
      </c>
      <c r="F57" s="12">
        <v>2864.44</v>
      </c>
      <c r="G57" s="13"/>
      <c r="H57" s="48">
        <f t="shared" si="0"/>
        <v>18130.930000000008</v>
      </c>
    </row>
    <row r="58" spans="1:8" ht="14" x14ac:dyDescent="0.2">
      <c r="A58" s="19">
        <v>46296</v>
      </c>
      <c r="B58" s="13" t="s">
        <v>105</v>
      </c>
      <c r="C58" s="21" t="s">
        <v>106</v>
      </c>
      <c r="D58" s="12">
        <v>348</v>
      </c>
      <c r="E58" s="12">
        <v>58</v>
      </c>
      <c r="F58" s="12">
        <v>290</v>
      </c>
      <c r="G58" s="13"/>
      <c r="H58" s="48">
        <f t="shared" si="0"/>
        <v>17782.930000000008</v>
      </c>
    </row>
    <row r="59" spans="1:8" ht="14" x14ac:dyDescent="0.2">
      <c r="A59" s="19">
        <v>46296</v>
      </c>
      <c r="B59" s="13" t="s">
        <v>105</v>
      </c>
      <c r="C59" s="21" t="s">
        <v>107</v>
      </c>
      <c r="D59" s="12">
        <v>1346.4</v>
      </c>
      <c r="E59" s="12">
        <v>224.4</v>
      </c>
      <c r="F59" s="12">
        <v>1122</v>
      </c>
      <c r="G59" s="13"/>
      <c r="H59" s="48">
        <f t="shared" si="0"/>
        <v>16436.530000000006</v>
      </c>
    </row>
    <row r="60" spans="1:8" ht="14" x14ac:dyDescent="0.2">
      <c r="A60" s="19">
        <v>46296</v>
      </c>
      <c r="B60" s="13" t="s">
        <v>108</v>
      </c>
      <c r="C60" s="21" t="s">
        <v>109</v>
      </c>
      <c r="D60" s="12">
        <v>120</v>
      </c>
      <c r="E60" s="12"/>
      <c r="F60" s="12">
        <v>120</v>
      </c>
      <c r="G60" s="13"/>
      <c r="H60" s="48">
        <f t="shared" si="0"/>
        <v>16316.530000000006</v>
      </c>
    </row>
    <row r="61" spans="1:8" ht="14" x14ac:dyDescent="0.2">
      <c r="A61" s="19">
        <v>46297</v>
      </c>
      <c r="B61" s="13" t="s">
        <v>110</v>
      </c>
      <c r="C61" s="36" t="s">
        <v>111</v>
      </c>
      <c r="D61" s="12">
        <v>160</v>
      </c>
      <c r="E61" s="12"/>
      <c r="F61" s="12">
        <v>160</v>
      </c>
      <c r="G61" s="13"/>
      <c r="H61" s="48">
        <f t="shared" si="0"/>
        <v>16156.530000000006</v>
      </c>
    </row>
    <row r="62" spans="1:8" x14ac:dyDescent="0.2">
      <c r="A62" s="65"/>
      <c r="B62" s="66"/>
      <c r="C62" s="67"/>
      <c r="D62" s="68"/>
      <c r="E62" s="68"/>
      <c r="F62" s="68"/>
      <c r="G62" s="66"/>
      <c r="H62" s="69"/>
    </row>
    <row r="63" spans="1:8" x14ac:dyDescent="0.2">
      <c r="A63" s="65"/>
      <c r="B63" s="66"/>
      <c r="C63" s="67"/>
      <c r="D63" s="68"/>
      <c r="E63" s="68"/>
      <c r="F63" s="68"/>
      <c r="G63" s="66"/>
      <c r="H63" s="69"/>
    </row>
    <row r="64" spans="1:8" x14ac:dyDescent="0.2">
      <c r="A64" s="82" t="s">
        <v>112</v>
      </c>
      <c r="B64" s="83"/>
      <c r="C64" s="83"/>
      <c r="D64" s="83"/>
      <c r="E64" s="83"/>
      <c r="F64" s="83"/>
      <c r="G64" s="83"/>
      <c r="H64" s="84"/>
    </row>
    <row r="65" spans="1:9" x14ac:dyDescent="0.2">
      <c r="A65" s="9"/>
      <c r="B65" s="10"/>
      <c r="C65" s="10"/>
      <c r="D65" s="8" t="s">
        <v>2</v>
      </c>
      <c r="E65" s="8" t="s">
        <v>3</v>
      </c>
      <c r="F65" s="8" t="s">
        <v>4</v>
      </c>
      <c r="G65" s="7" t="s">
        <v>5</v>
      </c>
      <c r="H65" s="48">
        <f>H61</f>
        <v>16156.530000000006</v>
      </c>
      <c r="I65" s="47" t="s">
        <v>66</v>
      </c>
    </row>
    <row r="66" spans="1:9" ht="15" customHeight="1" x14ac:dyDescent="0.2">
      <c r="A66" s="9">
        <v>46253</v>
      </c>
      <c r="B66" s="13" t="s">
        <v>19</v>
      </c>
      <c r="C66" s="21" t="s">
        <v>65</v>
      </c>
      <c r="D66" s="48">
        <v>120</v>
      </c>
      <c r="E66" s="48"/>
      <c r="F66" s="48">
        <f t="shared" ref="F66:F71" si="1">D66-E66</f>
        <v>120</v>
      </c>
      <c r="G66" s="48" t="s">
        <v>25</v>
      </c>
      <c r="H66" s="48">
        <f>H65+D66</f>
        <v>16276.530000000006</v>
      </c>
    </row>
    <row r="67" spans="1:9" ht="15" customHeight="1" x14ac:dyDescent="0.2">
      <c r="A67" s="9">
        <v>46268</v>
      </c>
      <c r="B67" s="13" t="s">
        <v>19</v>
      </c>
      <c r="C67" s="21" t="s">
        <v>67</v>
      </c>
      <c r="D67" s="52">
        <v>17.5</v>
      </c>
      <c r="E67" s="48"/>
      <c r="F67" s="48">
        <f t="shared" si="1"/>
        <v>17.5</v>
      </c>
      <c r="G67" s="48" t="s">
        <v>25</v>
      </c>
      <c r="H67" s="48">
        <f t="shared" ref="H67:H83" si="2">H66+D67</f>
        <v>16294.030000000006</v>
      </c>
      <c r="I67" s="44"/>
    </row>
    <row r="68" spans="1:9" ht="15" customHeight="1" x14ac:dyDescent="0.2">
      <c r="A68" s="9">
        <v>46268</v>
      </c>
      <c r="B68" s="13" t="s">
        <v>19</v>
      </c>
      <c r="C68" s="21" t="s">
        <v>68</v>
      </c>
      <c r="D68" s="52">
        <v>17.5</v>
      </c>
      <c r="E68" s="48"/>
      <c r="F68" s="48">
        <f t="shared" si="1"/>
        <v>17.5</v>
      </c>
      <c r="G68" s="48" t="s">
        <v>25</v>
      </c>
      <c r="H68" s="48">
        <f t="shared" si="2"/>
        <v>16311.530000000006</v>
      </c>
      <c r="I68" s="44"/>
    </row>
    <row r="69" spans="1:9" ht="15" customHeight="1" x14ac:dyDescent="0.2">
      <c r="A69" s="9">
        <v>46268</v>
      </c>
      <c r="B69" s="13" t="s">
        <v>19</v>
      </c>
      <c r="C69" s="21" t="s">
        <v>69</v>
      </c>
      <c r="D69" s="52">
        <v>35</v>
      </c>
      <c r="E69" s="48"/>
      <c r="F69" s="48">
        <f t="shared" si="1"/>
        <v>35</v>
      </c>
      <c r="G69" s="48" t="s">
        <v>25</v>
      </c>
      <c r="H69" s="48">
        <f t="shared" si="2"/>
        <v>16346.530000000006</v>
      </c>
      <c r="I69" s="44"/>
    </row>
    <row r="70" spans="1:9" ht="15" customHeight="1" x14ac:dyDescent="0.2">
      <c r="A70" s="9">
        <v>46268</v>
      </c>
      <c r="B70" s="13" t="s">
        <v>19</v>
      </c>
      <c r="C70" s="21" t="s">
        <v>70</v>
      </c>
      <c r="D70" s="52">
        <v>17.5</v>
      </c>
      <c r="E70" s="48"/>
      <c r="F70" s="48">
        <f t="shared" si="1"/>
        <v>17.5</v>
      </c>
      <c r="G70" s="48" t="s">
        <v>25</v>
      </c>
      <c r="H70" s="48">
        <f t="shared" si="2"/>
        <v>16364.030000000006</v>
      </c>
      <c r="I70" s="44"/>
    </row>
    <row r="71" spans="1:9" ht="15" customHeight="1" x14ac:dyDescent="0.2">
      <c r="A71" s="9">
        <v>46269</v>
      </c>
      <c r="B71" s="13" t="s">
        <v>19</v>
      </c>
      <c r="C71" s="20" t="s">
        <v>71</v>
      </c>
      <c r="D71" s="52">
        <v>13750</v>
      </c>
      <c r="E71" s="48"/>
      <c r="F71" s="48">
        <f t="shared" si="1"/>
        <v>13750</v>
      </c>
      <c r="G71" s="48" t="s">
        <v>25</v>
      </c>
      <c r="H71" s="48">
        <f t="shared" si="2"/>
        <v>30114.030000000006</v>
      </c>
    </row>
    <row r="72" spans="1:9" ht="15" customHeight="1" x14ac:dyDescent="0.2">
      <c r="A72" s="9">
        <v>46269</v>
      </c>
      <c r="B72" s="13" t="s">
        <v>19</v>
      </c>
      <c r="C72" s="21" t="s">
        <v>73</v>
      </c>
      <c r="D72" s="52">
        <v>17.5</v>
      </c>
      <c r="E72" s="48"/>
      <c r="F72" s="48">
        <f t="shared" ref="F72" si="3">D72-E72</f>
        <v>17.5</v>
      </c>
      <c r="G72" s="48" t="s">
        <v>25</v>
      </c>
      <c r="H72" s="48">
        <f t="shared" si="2"/>
        <v>30131.530000000006</v>
      </c>
    </row>
    <row r="73" spans="1:9" ht="15" customHeight="1" x14ac:dyDescent="0.2">
      <c r="A73" s="19">
        <v>46281</v>
      </c>
      <c r="B73" s="13" t="s">
        <v>19</v>
      </c>
      <c r="C73" s="21" t="s">
        <v>89</v>
      </c>
      <c r="D73" s="52">
        <v>20</v>
      </c>
      <c r="E73" s="48"/>
      <c r="F73" s="48">
        <f t="shared" ref="F73:F83" si="4">D73-E73</f>
        <v>20</v>
      </c>
      <c r="G73" s="48" t="s">
        <v>25</v>
      </c>
      <c r="H73" s="48">
        <f t="shared" si="2"/>
        <v>30151.530000000006</v>
      </c>
      <c r="I73" s="44"/>
    </row>
    <row r="74" spans="1:9" ht="15" customHeight="1" x14ac:dyDescent="0.2">
      <c r="A74" s="19">
        <v>46281</v>
      </c>
      <c r="B74" s="13" t="s">
        <v>19</v>
      </c>
      <c r="C74" s="21" t="s">
        <v>90</v>
      </c>
      <c r="D74" s="52">
        <v>20</v>
      </c>
      <c r="E74" s="48"/>
      <c r="F74" s="48">
        <f t="shared" si="4"/>
        <v>20</v>
      </c>
      <c r="G74" s="48" t="s">
        <v>25</v>
      </c>
      <c r="H74" s="48">
        <f t="shared" si="2"/>
        <v>30171.530000000006</v>
      </c>
      <c r="I74" s="44"/>
    </row>
    <row r="75" spans="1:9" ht="15" customHeight="1" x14ac:dyDescent="0.2">
      <c r="A75" s="19">
        <v>46282</v>
      </c>
      <c r="B75" s="13" t="s">
        <v>19</v>
      </c>
      <c r="C75" s="21" t="s">
        <v>92</v>
      </c>
      <c r="D75" s="52">
        <v>17.5</v>
      </c>
      <c r="E75" s="48"/>
      <c r="F75" s="48">
        <f t="shared" si="4"/>
        <v>17.5</v>
      </c>
      <c r="G75" s="48" t="s">
        <v>25</v>
      </c>
      <c r="H75" s="48">
        <f t="shared" si="2"/>
        <v>30189.030000000006</v>
      </c>
      <c r="I75" s="44"/>
    </row>
    <row r="76" spans="1:9" ht="15" customHeight="1" x14ac:dyDescent="0.2">
      <c r="A76" s="70">
        <v>46286</v>
      </c>
      <c r="B76" s="71" t="s">
        <v>19</v>
      </c>
      <c r="C76" s="72" t="s">
        <v>93</v>
      </c>
      <c r="D76" s="52">
        <v>35</v>
      </c>
      <c r="E76" s="48"/>
      <c r="F76" s="48">
        <f t="shared" si="4"/>
        <v>35</v>
      </c>
      <c r="G76" s="48" t="s">
        <v>25</v>
      </c>
      <c r="H76" s="48">
        <f t="shared" si="2"/>
        <v>30224.030000000006</v>
      </c>
      <c r="I76" s="44"/>
    </row>
    <row r="77" spans="1:9" ht="15" customHeight="1" x14ac:dyDescent="0.2">
      <c r="A77" s="19">
        <v>46293</v>
      </c>
      <c r="B77" s="13" t="s">
        <v>19</v>
      </c>
      <c r="C77" s="21" t="s">
        <v>98</v>
      </c>
      <c r="D77" s="52">
        <v>17.5</v>
      </c>
      <c r="E77" s="48"/>
      <c r="F77" s="48">
        <f t="shared" si="4"/>
        <v>17.5</v>
      </c>
      <c r="G77" s="48" t="s">
        <v>25</v>
      </c>
      <c r="H77" s="48">
        <f t="shared" si="2"/>
        <v>30241.530000000006</v>
      </c>
      <c r="I77" s="44"/>
    </row>
    <row r="78" spans="1:9" ht="15" customHeight="1" x14ac:dyDescent="0.2">
      <c r="A78" s="19">
        <v>46293</v>
      </c>
      <c r="B78" s="13" t="s">
        <v>19</v>
      </c>
      <c r="C78" s="21" t="s">
        <v>99</v>
      </c>
      <c r="D78" s="52">
        <v>17.5</v>
      </c>
      <c r="E78" s="48"/>
      <c r="F78" s="48">
        <f t="shared" si="4"/>
        <v>17.5</v>
      </c>
      <c r="G78" s="48" t="s">
        <v>25</v>
      </c>
      <c r="H78" s="48">
        <f t="shared" si="2"/>
        <v>30259.030000000006</v>
      </c>
      <c r="I78" s="44"/>
    </row>
    <row r="79" spans="1:9" ht="15" customHeight="1" x14ac:dyDescent="0.2">
      <c r="A79" s="19">
        <v>46294</v>
      </c>
      <c r="B79" s="13" t="s">
        <v>19</v>
      </c>
      <c r="C79" s="21" t="s">
        <v>100</v>
      </c>
      <c r="D79" s="52">
        <v>17.5</v>
      </c>
      <c r="E79" s="48"/>
      <c r="F79" s="48">
        <f t="shared" si="4"/>
        <v>17.5</v>
      </c>
      <c r="G79" s="48" t="s">
        <v>25</v>
      </c>
      <c r="H79" s="48">
        <f t="shared" si="2"/>
        <v>30276.530000000006</v>
      </c>
      <c r="I79" s="44"/>
    </row>
    <row r="80" spans="1:9" ht="15" customHeight="1" x14ac:dyDescent="0.2">
      <c r="A80" s="19">
        <v>46294</v>
      </c>
      <c r="B80" s="13" t="s">
        <v>19</v>
      </c>
      <c r="C80" s="21" t="s">
        <v>101</v>
      </c>
      <c r="D80" s="52">
        <v>17.5</v>
      </c>
      <c r="E80" s="48"/>
      <c r="F80" s="48">
        <f t="shared" si="4"/>
        <v>17.5</v>
      </c>
      <c r="G80" s="48" t="s">
        <v>25</v>
      </c>
      <c r="H80" s="48">
        <f t="shared" si="2"/>
        <v>30294.030000000006</v>
      </c>
    </row>
    <row r="81" spans="1:9" ht="15" customHeight="1" x14ac:dyDescent="0.2">
      <c r="A81" s="70">
        <v>46301</v>
      </c>
      <c r="B81" s="71" t="s">
        <v>19</v>
      </c>
      <c r="C81" s="72" t="s">
        <v>121</v>
      </c>
      <c r="D81" s="52">
        <v>20</v>
      </c>
      <c r="E81" s="48"/>
      <c r="F81" s="48">
        <f t="shared" si="4"/>
        <v>20</v>
      </c>
      <c r="G81" s="48" t="s">
        <v>25</v>
      </c>
      <c r="H81" s="48">
        <f t="shared" si="2"/>
        <v>30314.030000000006</v>
      </c>
      <c r="I81" s="44"/>
    </row>
    <row r="82" spans="1:9" ht="15" customHeight="1" x14ac:dyDescent="0.2">
      <c r="A82" s="70">
        <v>46302</v>
      </c>
      <c r="B82" s="71" t="s">
        <v>19</v>
      </c>
      <c r="C82" s="72" t="s">
        <v>122</v>
      </c>
      <c r="D82" s="52">
        <v>20</v>
      </c>
      <c r="E82" s="48"/>
      <c r="F82" s="48">
        <f t="shared" si="4"/>
        <v>20</v>
      </c>
      <c r="G82" s="48" t="s">
        <v>25</v>
      </c>
      <c r="H82" s="48">
        <f t="shared" si="2"/>
        <v>30334.030000000006</v>
      </c>
      <c r="I82" s="44"/>
    </row>
    <row r="83" spans="1:9" ht="15" customHeight="1" x14ac:dyDescent="0.2">
      <c r="A83" s="70">
        <v>46302</v>
      </c>
      <c r="B83" s="71" t="s">
        <v>19</v>
      </c>
      <c r="C83" s="72" t="s">
        <v>123</v>
      </c>
      <c r="D83" s="52">
        <v>17.5</v>
      </c>
      <c r="E83" s="48"/>
      <c r="F83" s="48">
        <f t="shared" si="4"/>
        <v>17.5</v>
      </c>
      <c r="G83" s="48" t="s">
        <v>25</v>
      </c>
      <c r="H83" s="48">
        <f t="shared" si="2"/>
        <v>30351.530000000006</v>
      </c>
      <c r="I83" s="44" t="s">
        <v>124</v>
      </c>
    </row>
    <row r="84" spans="1:9" ht="18" customHeight="1" x14ac:dyDescent="0.2">
      <c r="B84" s="37"/>
      <c r="C84" s="17"/>
      <c r="D84" s="5"/>
      <c r="E84" s="5"/>
      <c r="F84" s="5"/>
      <c r="G84" s="14"/>
      <c r="H84" s="50"/>
    </row>
    <row r="85" spans="1:9" ht="17" customHeight="1" x14ac:dyDescent="0.2">
      <c r="A85" s="14" t="s">
        <v>7</v>
      </c>
      <c r="C85" s="14"/>
      <c r="D85" s="5"/>
      <c r="E85" s="5"/>
      <c r="F85" s="5"/>
    </row>
    <row r="86" spans="1:9" ht="17" customHeight="1" x14ac:dyDescent="0.2">
      <c r="A86" s="14"/>
      <c r="C86" s="14"/>
      <c r="D86" s="5"/>
      <c r="E86" s="5"/>
      <c r="F86" s="5"/>
    </row>
    <row r="87" spans="1:9" ht="17" customHeight="1" thickBot="1" x14ac:dyDescent="0.25">
      <c r="A87" s="73" t="s">
        <v>131</v>
      </c>
      <c r="B87" s="73"/>
      <c r="C87" s="73"/>
      <c r="D87" s="85"/>
      <c r="E87" s="85"/>
      <c r="F87" s="85"/>
    </row>
    <row r="88" spans="1:9" ht="18" x14ac:dyDescent="0.2">
      <c r="A88" s="86" t="s">
        <v>11</v>
      </c>
      <c r="B88" s="87" t="s">
        <v>0</v>
      </c>
      <c r="C88" s="87" t="s">
        <v>1</v>
      </c>
      <c r="D88" s="88" t="s">
        <v>2</v>
      </c>
      <c r="E88" s="88" t="s">
        <v>3</v>
      </c>
      <c r="F88" s="89" t="s">
        <v>4</v>
      </c>
    </row>
    <row r="89" spans="1:9" ht="21" customHeight="1" x14ac:dyDescent="0.2">
      <c r="A89" s="90">
        <v>46310</v>
      </c>
      <c r="B89" s="91" t="s">
        <v>6</v>
      </c>
      <c r="C89" s="91" t="s">
        <v>113</v>
      </c>
      <c r="D89" s="92">
        <v>379.68</v>
      </c>
      <c r="E89" s="92">
        <v>0</v>
      </c>
      <c r="F89" s="93">
        <f t="shared" ref="F89:F91" si="5">D89-E89</f>
        <v>379.68</v>
      </c>
    </row>
    <row r="90" spans="1:9" ht="21" customHeight="1" x14ac:dyDescent="0.2">
      <c r="A90" s="90">
        <v>46310</v>
      </c>
      <c r="B90" s="91" t="s">
        <v>6</v>
      </c>
      <c r="C90" s="91" t="s">
        <v>114</v>
      </c>
      <c r="D90" s="92">
        <v>162.72</v>
      </c>
      <c r="E90" s="92">
        <v>0</v>
      </c>
      <c r="F90" s="93">
        <f t="shared" si="5"/>
        <v>162.72</v>
      </c>
    </row>
    <row r="91" spans="1:9" ht="21" customHeight="1" x14ac:dyDescent="0.2">
      <c r="A91" s="90">
        <v>46310</v>
      </c>
      <c r="B91" s="91" t="s">
        <v>6</v>
      </c>
      <c r="C91" s="94" t="s">
        <v>115</v>
      </c>
      <c r="D91" s="92">
        <v>49.5</v>
      </c>
      <c r="E91" s="92">
        <v>0</v>
      </c>
      <c r="F91" s="93">
        <f t="shared" si="5"/>
        <v>49.5</v>
      </c>
    </row>
    <row r="92" spans="1:9" ht="38" x14ac:dyDescent="0.2">
      <c r="A92" s="90">
        <v>46310</v>
      </c>
      <c r="B92" s="91" t="s">
        <v>21</v>
      </c>
      <c r="C92" s="94" t="s">
        <v>116</v>
      </c>
      <c r="D92" s="92">
        <v>18.86</v>
      </c>
      <c r="E92" s="92">
        <v>0</v>
      </c>
      <c r="F92" s="93">
        <f>D92-E92</f>
        <v>18.86</v>
      </c>
    </row>
    <row r="93" spans="1:9" ht="21" customHeight="1" x14ac:dyDescent="0.2">
      <c r="A93" s="95">
        <v>46296</v>
      </c>
      <c r="B93" s="96" t="s">
        <v>18</v>
      </c>
      <c r="C93" s="97" t="s">
        <v>117</v>
      </c>
      <c r="D93" s="98">
        <v>146</v>
      </c>
      <c r="E93" s="92">
        <v>0</v>
      </c>
      <c r="F93" s="93">
        <f t="shared" ref="F93:F98" si="6">D93-E93</f>
        <v>146</v>
      </c>
    </row>
    <row r="94" spans="1:9" ht="21" customHeight="1" x14ac:dyDescent="0.2">
      <c r="A94" s="95">
        <v>46300</v>
      </c>
      <c r="B94" s="96" t="s">
        <v>118</v>
      </c>
      <c r="C94" s="97" t="s">
        <v>119</v>
      </c>
      <c r="D94" s="98">
        <v>136</v>
      </c>
      <c r="E94" s="92">
        <v>22.67</v>
      </c>
      <c r="F94" s="93">
        <f t="shared" si="6"/>
        <v>113.33</v>
      </c>
    </row>
    <row r="95" spans="1:9" ht="21" customHeight="1" x14ac:dyDescent="0.2">
      <c r="A95" s="95">
        <v>46300</v>
      </c>
      <c r="B95" s="96" t="s">
        <v>118</v>
      </c>
      <c r="C95" s="97" t="s">
        <v>120</v>
      </c>
      <c r="D95" s="98">
        <v>304</v>
      </c>
      <c r="E95" s="92">
        <v>50.53</v>
      </c>
      <c r="F95" s="93">
        <f t="shared" si="6"/>
        <v>253.47</v>
      </c>
    </row>
    <row r="96" spans="1:9" ht="38" x14ac:dyDescent="0.2">
      <c r="A96" s="99">
        <v>46303</v>
      </c>
      <c r="B96" s="100" t="s">
        <v>128</v>
      </c>
      <c r="C96" s="101" t="s">
        <v>129</v>
      </c>
      <c r="D96" s="102">
        <v>498</v>
      </c>
      <c r="E96" s="103">
        <v>83</v>
      </c>
      <c r="F96" s="104">
        <f t="shared" si="6"/>
        <v>415</v>
      </c>
    </row>
    <row r="97" spans="1:6" ht="57" x14ac:dyDescent="0.2">
      <c r="A97" s="105">
        <v>46303</v>
      </c>
      <c r="B97" s="106"/>
      <c r="C97" s="107" t="s">
        <v>132</v>
      </c>
      <c r="D97" s="103">
        <v>1000</v>
      </c>
      <c r="E97" s="103"/>
      <c r="F97" s="104">
        <f t="shared" si="6"/>
        <v>1000</v>
      </c>
    </row>
    <row r="98" spans="1:6" ht="76" x14ac:dyDescent="0.2">
      <c r="A98" s="105">
        <v>46303</v>
      </c>
      <c r="B98" s="106"/>
      <c r="C98" s="107" t="s">
        <v>127</v>
      </c>
      <c r="D98" s="103">
        <f>655+69</f>
        <v>724</v>
      </c>
      <c r="E98" s="103">
        <v>120</v>
      </c>
      <c r="F98" s="104">
        <f t="shared" si="6"/>
        <v>604</v>
      </c>
    </row>
    <row r="99" spans="1:6" ht="39" thickBot="1" x14ac:dyDescent="0.25">
      <c r="A99" s="108">
        <v>46303</v>
      </c>
      <c r="B99" s="109" t="s">
        <v>125</v>
      </c>
      <c r="C99" s="109" t="s">
        <v>126</v>
      </c>
      <c r="D99" s="110">
        <v>150</v>
      </c>
      <c r="E99" s="110"/>
      <c r="F99" s="111">
        <v>150</v>
      </c>
    </row>
    <row r="100" spans="1:6" x14ac:dyDescent="0.2">
      <c r="C100" s="17"/>
    </row>
    <row r="101" spans="1:6" x14ac:dyDescent="0.2">
      <c r="A101" s="14" t="s">
        <v>12</v>
      </c>
      <c r="B101" s="14"/>
      <c r="C101" s="14"/>
    </row>
    <row r="102" spans="1:6" x14ac:dyDescent="0.2">
      <c r="B102" s="14"/>
      <c r="C102" s="14"/>
    </row>
    <row r="103" spans="1:6" x14ac:dyDescent="0.2">
      <c r="A103" s="14"/>
      <c r="B103" s="14"/>
      <c r="C103" s="14"/>
    </row>
    <row r="104" spans="1:6" x14ac:dyDescent="0.2">
      <c r="A104" s="14" t="s">
        <v>10</v>
      </c>
    </row>
    <row r="105" spans="1:6" x14ac:dyDescent="0.2">
      <c r="A105" s="16" t="s">
        <v>8</v>
      </c>
    </row>
  </sheetData>
  <mergeCells count="2">
    <mergeCell ref="A1:H1"/>
    <mergeCell ref="A64:H64"/>
  </mergeCells>
  <phoneticPr fontId="3" type="noConversion"/>
  <pageMargins left="0.25" right="0.25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C0BF3-9924-2945-892B-5872761EFDC9}">
  <dimension ref="A2:J22"/>
  <sheetViews>
    <sheetView zoomScale="120" zoomScaleNormal="120" workbookViewId="0">
      <selection activeCell="D8" sqref="D8"/>
    </sheetView>
  </sheetViews>
  <sheetFormatPr baseColWidth="10" defaultRowHeight="15" x14ac:dyDescent="0.2"/>
  <cols>
    <col min="1" max="1" width="6.1640625" customWidth="1"/>
    <col min="2" max="2" width="17.1640625" style="1" customWidth="1"/>
    <col min="3" max="3" width="24.6640625" style="1" customWidth="1"/>
    <col min="4" max="4" width="44.6640625" style="1" customWidth="1"/>
    <col min="5" max="5" width="18.1640625" style="1" customWidth="1"/>
    <col min="6" max="9" width="13.33203125" style="1" customWidth="1"/>
    <col min="10" max="10" width="11.1640625" style="1" customWidth="1"/>
  </cols>
  <sheetData>
    <row r="2" spans="1:10" ht="20" customHeight="1" thickBot="1" x14ac:dyDescent="0.25">
      <c r="B2" s="80" t="s">
        <v>15</v>
      </c>
      <c r="C2" s="80"/>
      <c r="D2" s="80"/>
      <c r="E2" s="4"/>
      <c r="F2" s="4"/>
      <c r="G2" s="4"/>
      <c r="H2" s="4"/>
      <c r="I2" s="4"/>
      <c r="J2" s="2"/>
    </row>
    <row r="3" spans="1:10" ht="42" x14ac:dyDescent="0.2">
      <c r="B3" s="22" t="s">
        <v>11</v>
      </c>
      <c r="C3" s="23" t="s">
        <v>0</v>
      </c>
      <c r="D3" s="23" t="s">
        <v>1</v>
      </c>
      <c r="E3" s="24" t="s">
        <v>2</v>
      </c>
      <c r="F3" s="24" t="s">
        <v>3</v>
      </c>
      <c r="G3" s="24" t="s">
        <v>14</v>
      </c>
      <c r="H3" s="25" t="s">
        <v>4</v>
      </c>
      <c r="I3" s="26"/>
      <c r="J3" s="3"/>
    </row>
    <row r="4" spans="1:10" ht="25" customHeight="1" x14ac:dyDescent="0.2">
      <c r="B4" s="27">
        <v>46310</v>
      </c>
      <c r="C4" s="28" t="s">
        <v>6</v>
      </c>
      <c r="D4" s="28" t="s">
        <v>113</v>
      </c>
      <c r="E4" s="29">
        <v>379.68</v>
      </c>
      <c r="F4" s="30">
        <v>0</v>
      </c>
      <c r="G4" s="31">
        <v>75.88</v>
      </c>
      <c r="H4" s="32">
        <f>E4-F4-G4</f>
        <v>303.8</v>
      </c>
      <c r="I4" s="35"/>
    </row>
    <row r="5" spans="1:10" ht="25" customHeight="1" x14ac:dyDescent="0.2">
      <c r="B5" s="27">
        <v>46310</v>
      </c>
      <c r="C5" s="28" t="s">
        <v>6</v>
      </c>
      <c r="D5" s="28" t="s">
        <v>114</v>
      </c>
      <c r="E5" s="29">
        <v>162.72</v>
      </c>
      <c r="F5" s="30">
        <v>0</v>
      </c>
      <c r="G5" s="31">
        <v>32.520000000000003</v>
      </c>
      <c r="H5" s="32">
        <f t="shared" ref="H5:H9" si="0">E5-F5-G5</f>
        <v>130.19999999999999</v>
      </c>
      <c r="I5" s="33">
        <f>G4+G5</f>
        <v>108.4</v>
      </c>
    </row>
    <row r="6" spans="1:10" ht="25" customHeight="1" x14ac:dyDescent="0.2">
      <c r="B6" s="27">
        <v>46310</v>
      </c>
      <c r="C6" s="28" t="s">
        <v>6</v>
      </c>
      <c r="D6" s="34" t="s">
        <v>115</v>
      </c>
      <c r="E6" s="29">
        <v>49.5</v>
      </c>
      <c r="F6" s="30">
        <v>0</v>
      </c>
      <c r="G6" s="31"/>
      <c r="H6" s="32">
        <f t="shared" si="0"/>
        <v>49.5</v>
      </c>
      <c r="I6" s="77">
        <f>H4+H5+H6</f>
        <v>483.5</v>
      </c>
    </row>
    <row r="7" spans="1:10" ht="25" customHeight="1" x14ac:dyDescent="0.2">
      <c r="B7" s="27">
        <v>46310</v>
      </c>
      <c r="C7" s="28" t="s">
        <v>21</v>
      </c>
      <c r="D7" s="34" t="s">
        <v>130</v>
      </c>
      <c r="E7" s="29">
        <v>18.809999999999999</v>
      </c>
      <c r="F7" s="30">
        <v>0</v>
      </c>
      <c r="G7" s="31"/>
      <c r="H7" s="76">
        <f t="shared" si="0"/>
        <v>18.809999999999999</v>
      </c>
      <c r="I7" s="79"/>
    </row>
    <row r="8" spans="1:10" ht="48" customHeight="1" x14ac:dyDescent="0.2">
      <c r="B8" s="61">
        <v>46296</v>
      </c>
      <c r="C8" s="62" t="s">
        <v>18</v>
      </c>
      <c r="D8" s="62" t="s">
        <v>117</v>
      </c>
      <c r="E8" s="29">
        <v>146</v>
      </c>
      <c r="F8" s="30">
        <v>0</v>
      </c>
      <c r="G8" s="31"/>
      <c r="H8" s="76">
        <f t="shared" si="0"/>
        <v>146</v>
      </c>
      <c r="I8" s="79"/>
    </row>
    <row r="9" spans="1:10" ht="50" customHeight="1" thickBot="1" x14ac:dyDescent="0.3">
      <c r="A9" s="18"/>
      <c r="B9" s="63">
        <v>46300</v>
      </c>
      <c r="C9" s="64" t="s">
        <v>118</v>
      </c>
      <c r="D9" s="64" t="s">
        <v>119</v>
      </c>
      <c r="E9" s="45">
        <v>136</v>
      </c>
      <c r="F9" s="74">
        <v>22.67</v>
      </c>
      <c r="G9" s="75"/>
      <c r="H9" s="46">
        <f t="shared" si="0"/>
        <v>113.33</v>
      </c>
      <c r="I9" s="78"/>
    </row>
    <row r="10" spans="1:10" ht="24" customHeight="1" x14ac:dyDescent="0.25">
      <c r="A10" s="18"/>
      <c r="B10" s="53"/>
      <c r="C10" s="54"/>
      <c r="D10" s="55"/>
      <c r="E10" s="56"/>
      <c r="F10" s="57"/>
      <c r="G10" s="58"/>
      <c r="H10" s="59"/>
      <c r="I10" s="60"/>
    </row>
    <row r="11" spans="1:10" x14ac:dyDescent="0.2">
      <c r="B11" s="14"/>
      <c r="C11" s="14"/>
      <c r="D11" s="14"/>
      <c r="E11" s="5"/>
      <c r="F11" s="5"/>
      <c r="G11" s="5"/>
    </row>
    <row r="12" spans="1:10" x14ac:dyDescent="0.2">
      <c r="B12" s="38">
        <v>46310</v>
      </c>
      <c r="C12" s="10" t="s">
        <v>6</v>
      </c>
      <c r="D12" s="10" t="s">
        <v>113</v>
      </c>
      <c r="E12" s="11">
        <v>379.68</v>
      </c>
      <c r="F12" s="11">
        <v>0</v>
      </c>
      <c r="G12" s="39">
        <f t="shared" ref="G12:G14" si="1">E12-F12</f>
        <v>379.68</v>
      </c>
    </row>
    <row r="13" spans="1:10" x14ac:dyDescent="0.2">
      <c r="B13" s="38">
        <v>46310</v>
      </c>
      <c r="C13" s="10" t="s">
        <v>6</v>
      </c>
      <c r="D13" s="10" t="s">
        <v>114</v>
      </c>
      <c r="E13" s="11">
        <v>162.72</v>
      </c>
      <c r="F13" s="11">
        <v>0</v>
      </c>
      <c r="G13" s="39">
        <f t="shared" si="1"/>
        <v>162.72</v>
      </c>
    </row>
    <row r="14" spans="1:10" x14ac:dyDescent="0.2">
      <c r="B14" s="38">
        <v>46310</v>
      </c>
      <c r="C14" s="10" t="s">
        <v>6</v>
      </c>
      <c r="D14" s="20" t="s">
        <v>115</v>
      </c>
      <c r="E14" s="11">
        <v>49.5</v>
      </c>
      <c r="F14" s="11">
        <v>0</v>
      </c>
      <c r="G14" s="39">
        <f t="shared" si="1"/>
        <v>49.5</v>
      </c>
    </row>
    <row r="15" spans="1:10" x14ac:dyDescent="0.2">
      <c r="B15" s="38">
        <v>46310</v>
      </c>
      <c r="C15" s="10" t="s">
        <v>21</v>
      </c>
      <c r="D15" s="20" t="s">
        <v>116</v>
      </c>
      <c r="E15" s="11">
        <v>18.86</v>
      </c>
      <c r="F15" s="11">
        <v>0</v>
      </c>
      <c r="G15" s="39">
        <f>E15-F15</f>
        <v>18.86</v>
      </c>
    </row>
    <row r="16" spans="1:10" x14ac:dyDescent="0.2">
      <c r="B16" s="40">
        <v>46296</v>
      </c>
      <c r="C16" s="41" t="s">
        <v>18</v>
      </c>
      <c r="D16" s="42" t="s">
        <v>117</v>
      </c>
      <c r="E16" s="43">
        <v>146</v>
      </c>
      <c r="F16" s="11">
        <v>0</v>
      </c>
      <c r="G16" s="39">
        <f t="shared" ref="G16:G19" si="2">E16-F16</f>
        <v>146</v>
      </c>
    </row>
    <row r="17" spans="2:7" x14ac:dyDescent="0.2">
      <c r="B17" s="40">
        <v>46300</v>
      </c>
      <c r="C17" s="41" t="s">
        <v>118</v>
      </c>
      <c r="D17" s="42" t="s">
        <v>119</v>
      </c>
      <c r="E17" s="43">
        <v>136</v>
      </c>
      <c r="F17" s="11">
        <v>22.67</v>
      </c>
      <c r="G17" s="39">
        <f t="shared" si="2"/>
        <v>113.33</v>
      </c>
    </row>
    <row r="18" spans="2:7" x14ac:dyDescent="0.2">
      <c r="B18" s="40">
        <v>46300</v>
      </c>
      <c r="C18" s="41" t="s">
        <v>118</v>
      </c>
      <c r="D18" s="42" t="s">
        <v>120</v>
      </c>
      <c r="E18" s="43">
        <v>304</v>
      </c>
      <c r="F18" s="11">
        <v>50.53</v>
      </c>
      <c r="G18" s="39">
        <f t="shared" si="2"/>
        <v>253.47</v>
      </c>
    </row>
    <row r="19" spans="2:7" x14ac:dyDescent="0.2">
      <c r="B19" s="40"/>
      <c r="C19" s="41"/>
      <c r="D19" s="42"/>
      <c r="E19" s="43"/>
      <c r="F19" s="11"/>
      <c r="G19" s="39">
        <f t="shared" si="2"/>
        <v>0</v>
      </c>
    </row>
    <row r="20" spans="2:7" x14ac:dyDescent="0.2">
      <c r="B20" s="40"/>
      <c r="C20" s="41"/>
      <c r="D20" s="42"/>
      <c r="E20" s="43"/>
      <c r="F20" s="11"/>
      <c r="G20" s="39"/>
    </row>
    <row r="21" spans="2:7" x14ac:dyDescent="0.2">
      <c r="B21" s="40"/>
      <c r="C21" s="41"/>
      <c r="D21" s="42"/>
      <c r="E21" s="43"/>
      <c r="F21" s="11"/>
      <c r="G21" s="39"/>
    </row>
    <row r="22" spans="2:7" x14ac:dyDescent="0.2">
      <c r="B22" s="40"/>
      <c r="C22" s="41"/>
      <c r="D22" s="42"/>
      <c r="E22" s="43"/>
      <c r="F22" s="11"/>
      <c r="G22" s="39"/>
    </row>
  </sheetData>
  <mergeCells count="1">
    <mergeCell ref="B2:D2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Sheet2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Catherine Myres</dc:creator>
  <cp:keywords/>
  <dc:description/>
  <cp:lastModifiedBy>Morag Birch</cp:lastModifiedBy>
  <cp:revision/>
  <cp:lastPrinted>2022-06-10T10:14:37Z</cp:lastPrinted>
  <dcterms:created xsi:type="dcterms:W3CDTF">2019-05-23T21:38:23Z</dcterms:created>
  <dcterms:modified xsi:type="dcterms:W3CDTF">2026-10-15T10:48:51Z</dcterms:modified>
  <cp:category/>
  <cp:contentStatus/>
</cp:coreProperties>
</file>