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agbirch/Library/CloudStorage/Dropbox/Parish Council Meetings/2026 - 2027/20260910/"/>
    </mc:Choice>
  </mc:AlternateContent>
  <xr:revisionPtr revIDLastSave="0" documentId="13_ncr:1_{EB368BC1-5B83-1B45-B500-6F53A51E9B9D}" xr6:coauthVersionLast="47" xr6:coauthVersionMax="47" xr10:uidLastSave="{00000000-0000-0000-0000-000000000000}"/>
  <bookViews>
    <workbookView xWindow="31920" yWindow="600" windowWidth="30120" windowHeight="18300" activeTab="1" xr2:uid="{AB26E7B8-BCFC-4854-8046-64B64864905E}"/>
  </bookViews>
  <sheets>
    <sheet name="Summary" sheetId="1" r:id="rId1"/>
    <sheet name="Sheet2" sheetId="2" r:id="rId2"/>
  </sheets>
  <definedNames>
    <definedName name="_xlnm.Print_Area" localSheetId="0">Summary!$A$58:$F$69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 l="1"/>
  <c r="H11" i="2"/>
  <c r="H12" i="2"/>
  <c r="H13" i="2"/>
  <c r="E10" i="2"/>
  <c r="I7" i="2"/>
  <c r="I8" i="2"/>
  <c r="H6" i="2"/>
  <c r="H7" i="2"/>
  <c r="H8" i="2"/>
  <c r="G32" i="2"/>
  <c r="G31" i="2"/>
  <c r="G30" i="2"/>
  <c r="E29" i="2"/>
  <c r="G29" i="2" s="1"/>
  <c r="G28" i="2"/>
  <c r="G27" i="2"/>
  <c r="G26" i="2"/>
  <c r="G25" i="2"/>
  <c r="G24" i="2"/>
  <c r="G23" i="2"/>
  <c r="G22" i="2"/>
  <c r="F79" i="1" l="1"/>
  <c r="F80" i="1"/>
  <c r="F81" i="1"/>
  <c r="F65" i="1" l="1"/>
  <c r="F83" i="1" l="1"/>
  <c r="D78" i="1"/>
  <c r="F78" i="1" s="1"/>
  <c r="F77" i="1"/>
  <c r="F75" i="1"/>
  <c r="F76" i="1"/>
  <c r="F58" i="1"/>
  <c r="F59" i="1"/>
  <c r="F60" i="1"/>
  <c r="F61" i="1"/>
  <c r="F62" i="1"/>
  <c r="F63" i="1"/>
  <c r="F64" i="1"/>
  <c r="H4" i="1"/>
  <c r="F57" i="1" l="1"/>
  <c r="H9" i="2" l="1"/>
  <c r="F74" i="1" l="1"/>
  <c r="F72" i="1" l="1"/>
  <c r="F73" i="1"/>
  <c r="F71" i="1"/>
  <c r="H5" i="2" l="1"/>
  <c r="H4" i="2"/>
  <c r="H5" i="1" l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l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l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6" i="1" l="1"/>
  <c r="H57" i="1" s="1"/>
  <c r="H58" i="1" s="1"/>
  <c r="H59" i="1" s="1"/>
  <c r="H60" i="1" s="1"/>
  <c r="H61" i="1" s="1"/>
  <c r="H62" i="1" s="1"/>
  <c r="H63" i="1" s="1"/>
  <c r="H64" i="1" s="1"/>
  <c r="H65" i="1" s="1"/>
</calcChain>
</file>

<file path=xl/sharedStrings.xml><?xml version="1.0" encoding="utf-8"?>
<sst xmlns="http://schemas.openxmlformats.org/spreadsheetml/2006/main" count="277" uniqueCount="118">
  <si>
    <t>Who</t>
  </si>
  <si>
    <t>What</t>
  </si>
  <si>
    <t>Gross</t>
  </si>
  <si>
    <t>VAT</t>
  </si>
  <si>
    <t>NET</t>
  </si>
  <si>
    <t>Accts Yr</t>
  </si>
  <si>
    <t>Morag Birch</t>
  </si>
  <si>
    <t>Accruals</t>
  </si>
  <si>
    <t xml:space="preserve"> </t>
  </si>
  <si>
    <t>Balance</t>
  </si>
  <si>
    <t>NOTES:</t>
  </si>
  <si>
    <t>Date</t>
  </si>
  <si>
    <t>Invoices approved for payment but not yet cleared / Pending Receipts</t>
  </si>
  <si>
    <t>Business Stream</t>
  </si>
  <si>
    <t>HMRC Tax</t>
  </si>
  <si>
    <r>
      <t>Invoices/</t>
    </r>
    <r>
      <rPr>
        <b/>
        <sz val="14"/>
        <color theme="7" tint="-0.249977111117893"/>
        <rFont val="Arial"/>
        <family val="2"/>
      </rPr>
      <t>Expenditure requiring approval</t>
    </r>
  </si>
  <si>
    <r>
      <t>Invoices/</t>
    </r>
    <r>
      <rPr>
        <b/>
        <sz val="10"/>
        <color theme="7" tint="-0.249977111117893"/>
        <rFont val="Arial"/>
        <family val="2"/>
      </rPr>
      <t xml:space="preserve">Expenditure </t>
    </r>
    <r>
      <rPr>
        <b/>
        <sz val="10"/>
        <color theme="1"/>
        <rFont val="Arial"/>
        <family val="2"/>
      </rPr>
      <t>requiring approval</t>
    </r>
  </si>
  <si>
    <t>Lloyds Bank</t>
  </si>
  <si>
    <t>Bank Monthly Service Charges</t>
  </si>
  <si>
    <t>Stedham Memorial Hall</t>
  </si>
  <si>
    <t>SIPC</t>
  </si>
  <si>
    <t>T Stevens</t>
  </si>
  <si>
    <t>HMRC</t>
  </si>
  <si>
    <t>M Birch</t>
  </si>
  <si>
    <t>R Cooper</t>
  </si>
  <si>
    <t>Mulberry Local Authority Services</t>
  </si>
  <si>
    <t>Internal Audit 2025-26</t>
  </si>
  <si>
    <t>2026-27</t>
  </si>
  <si>
    <t>Parish OnLine</t>
  </si>
  <si>
    <t>5 x 1st Class Stamps</t>
  </si>
  <si>
    <t xml:space="preserve">SIPC </t>
  </si>
  <si>
    <t>Teaclub Net Receipts</t>
  </si>
  <si>
    <t>HMRC(Tax Mnth 2 2026-27)</t>
  </si>
  <si>
    <t>Clerk:  April Pay</t>
  </si>
  <si>
    <t>Morag Birch(Tax Mnth 2 2026-27)</t>
  </si>
  <si>
    <t>Clerk: April Expense</t>
  </si>
  <si>
    <t>HMRC(Tax Mnth 2 2026-276)</t>
  </si>
  <si>
    <t>RFO: April  Pay</t>
  </si>
  <si>
    <t xml:space="preserve">HMRC Employer NIC </t>
  </si>
  <si>
    <t>Month 2 2026-27</t>
  </si>
  <si>
    <t>Local Authority Techology</t>
  </si>
  <si>
    <t>M H Kennedy &amp; Son</t>
  </si>
  <si>
    <t>April Grass cut x 2</t>
  </si>
  <si>
    <t>Stedham Sports Club Assoc</t>
  </si>
  <si>
    <t>Tea Club 6th May 2026</t>
  </si>
  <si>
    <t>Tea Club Consumables 6/5/26</t>
  </si>
  <si>
    <t>W Harrison-Pile</t>
  </si>
  <si>
    <t>Refund Allotment 2</t>
  </si>
  <si>
    <t>HMRC(Tax Mnth 3 2026-27)</t>
  </si>
  <si>
    <t>Clerk:  May Pay</t>
  </si>
  <si>
    <t>Morag Birch(Tax Mnth 3 2026-27)</t>
  </si>
  <si>
    <t>Clerk: May Expense</t>
  </si>
  <si>
    <t>HMRC(Tax Mnth 3 2026-276)</t>
  </si>
  <si>
    <t>RFO: May  Pay</t>
  </si>
  <si>
    <t>Month 3 2026-27</t>
  </si>
  <si>
    <t>JR TreeCare</t>
  </si>
  <si>
    <t>Removal of dead tree, Stedham Graveyard</t>
  </si>
  <si>
    <t>May Grasscut x 2</t>
  </si>
  <si>
    <t>Printer Paper (140gsm)</t>
  </si>
  <si>
    <t>Drinks for APM 19th May 2026</t>
  </si>
  <si>
    <t>Harpers Home Mix Ltd</t>
  </si>
  <si>
    <t>Allotment Water Tank &amp; Fittings</t>
  </si>
  <si>
    <t>New Councillor Training</t>
  </si>
  <si>
    <t>Opening Balance 1st May 2026</t>
  </si>
  <si>
    <t>Payments made since 1st May 2026</t>
  </si>
  <si>
    <t>Income received since 1st May 2026</t>
  </si>
  <si>
    <t>HMRC(Tax Mnth 4 2026-27)</t>
  </si>
  <si>
    <t>Clerk:  June Pay</t>
  </si>
  <si>
    <t>Morag Birch(Tax Mnth 4 2026-27)</t>
  </si>
  <si>
    <t>Clerk: June Expense</t>
  </si>
  <si>
    <t>HMRC(Tax Mnth 4 2026-276)</t>
  </si>
  <si>
    <t>RFO: June  Pay</t>
  </si>
  <si>
    <t>Month 4 2026-27</t>
  </si>
  <si>
    <t>June Grasscut x 2</t>
  </si>
  <si>
    <t>Allotment Water Supply Apr-Jul 2026 DD</t>
  </si>
  <si>
    <t>Hire of Hall May-Jul 2026</t>
  </si>
  <si>
    <t>Moore East Midland</t>
  </si>
  <si>
    <t>Audit External 2025-26</t>
  </si>
  <si>
    <t>HMRC(Tax Mnth 5 2026-27)</t>
  </si>
  <si>
    <t>Clerk:  July Pay</t>
  </si>
  <si>
    <t>Morag Birch(Tax Mnth 5 2026-27)</t>
  </si>
  <si>
    <t>Clerk: July Expense</t>
  </si>
  <si>
    <t>HMRC(Tax Mnth 5 2026-276)</t>
  </si>
  <si>
    <t>RFO: July  Pay</t>
  </si>
  <si>
    <t>Month 5 2026-27</t>
  </si>
  <si>
    <t>Tea Club Consumables 12/08/26</t>
  </si>
  <si>
    <t>Support Fixings for 2 x A-Boards</t>
  </si>
  <si>
    <t>Tea Club Net Receipts 12/08/26</t>
  </si>
  <si>
    <t>(inc correction for 2p discrepancy)</t>
  </si>
  <si>
    <t>August Expenses (Clerk)</t>
  </si>
  <si>
    <t>Pay Increase Backdated 01/04/2026</t>
  </si>
  <si>
    <t>Allot 6 2026-27 Rent</t>
  </si>
  <si>
    <t>Allot 2A 2026-27 Rent</t>
  </si>
  <si>
    <t>Allot 8 2026-27 Rent</t>
  </si>
  <si>
    <t>Allot 1 2026-27 Rent</t>
  </si>
  <si>
    <t>Precept 2026-27 2nd Installment</t>
  </si>
  <si>
    <t>August Pay (Clerk) (£13.57/hr)</t>
  </si>
  <si>
    <t>August Pay (RFO) (£13.57/hr)</t>
  </si>
  <si>
    <t>Employer NICs Month 6 (2026-27) (Estimate)</t>
  </si>
  <si>
    <t>Employer NICs Difference</t>
  </si>
  <si>
    <t>Mileage Increase Backdated 01/04/2026</t>
  </si>
  <si>
    <t>Playsafe Playgrounds</t>
  </si>
  <si>
    <t>£1094 - £1122</t>
  </si>
  <si>
    <t>Ruth Cooper</t>
  </si>
  <si>
    <t>Tea Club 12th August - Consumables</t>
  </si>
  <si>
    <t>Refurbishment of football posts &amp; replacement nets, CV Playground (New posts ~£2500)</t>
  </si>
  <si>
    <t>Sussex Wildlife Trust</t>
  </si>
  <si>
    <t>Grant toward installation of new gates on Stedham Common - (Note: SIPC plaque on one gate?)</t>
  </si>
  <si>
    <t>Allot 1A 2026-27 Rent</t>
  </si>
  <si>
    <t>Bank Balance 8th September 2026</t>
  </si>
  <si>
    <t>Tea Club Xmas Christmas Cake ingredients</t>
  </si>
  <si>
    <t>PC Social Consumables 8th September</t>
  </si>
  <si>
    <t>PC Social Wine 8th September(4 bottels remaining)</t>
  </si>
  <si>
    <t>August Pay (Clerk) (£13.56/hr)</t>
  </si>
  <si>
    <t>August Pay (RFO) (£13.56/hr)</t>
  </si>
  <si>
    <t>Backdated Pay (Clerk &amp; RFO) from 01/04/26</t>
  </si>
  <si>
    <t>Backdated Expenses (Clerk &amp; RFO) from 01/04/27</t>
  </si>
  <si>
    <t>Employer NICs Month 6(inc Backdated Pay) (2026-27)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</si>
</sst>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_);[Red]\(&quot;£&quot;#,##0.00\)"/>
    <numFmt numFmtId="164" formatCode="_-&quot;£&quot;* #,##0.00_-;\-&quot;£&quot;* #,##0.00_-;_-&quot;£&quot;* &quot;-&quot;??_-;_-@_-"/>
    <numFmt numFmtId="165" formatCode="&quot;£&quot;#,##0.00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7" tint="-0.249977111117893"/>
      <name val="Arial"/>
      <family val="2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7" tint="-0.249977111117893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horizontal="left" vertical="top"/>
    </xf>
    <xf numFmtId="164" fontId="1" fillId="0" borderId="0" xfId="1" applyFont="1" applyAlignment="1">
      <alignment horizontal="left" vertical="top"/>
    </xf>
    <xf numFmtId="164" fontId="4" fillId="0" borderId="0" xfId="1" applyFont="1" applyBorder="1" applyAlignment="1">
      <alignment horizontal="left" vertical="top"/>
    </xf>
    <xf numFmtId="164" fontId="5" fillId="0" borderId="0" xfId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64" fontId="8" fillId="0" borderId="1" xfId="1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64" fontId="9" fillId="0" borderId="1" xfId="1" applyFont="1" applyFill="1" applyBorder="1" applyAlignment="1">
      <alignment horizontal="left" vertical="top"/>
    </xf>
    <xf numFmtId="16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8" fillId="0" borderId="0" xfId="0" applyNumberFormat="1" applyFont="1" applyAlignment="1">
      <alignment horizontal="left" vertical="top"/>
    </xf>
    <xf numFmtId="164" fontId="9" fillId="0" borderId="0" xfId="1" applyFont="1" applyAlignment="1">
      <alignment horizontal="left" vertical="top"/>
    </xf>
    <xf numFmtId="1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14" fontId="9" fillId="4" borderId="1" xfId="0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14" fontId="11" fillId="0" borderId="3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164" fontId="11" fillId="0" borderId="4" xfId="1" applyFont="1" applyBorder="1" applyAlignment="1">
      <alignment horizontal="left" vertical="top" wrapText="1"/>
    </xf>
    <xf numFmtId="164" fontId="11" fillId="0" borderId="4" xfId="1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14" fontId="12" fillId="0" borderId="6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164" fontId="12" fillId="0" borderId="1" xfId="1" applyFont="1" applyFill="1" applyBorder="1" applyAlignment="1">
      <alignment horizontal="left" vertical="top"/>
    </xf>
    <xf numFmtId="164" fontId="12" fillId="0" borderId="1" xfId="1" applyFont="1" applyFill="1" applyBorder="1" applyAlignment="1">
      <alignment horizontal="left" vertical="top" wrapText="1"/>
    </xf>
    <xf numFmtId="164" fontId="13" fillId="3" borderId="1" xfId="1" applyFont="1" applyFill="1" applyBorder="1" applyAlignment="1">
      <alignment horizontal="left" vertical="top" wrapText="1"/>
    </xf>
    <xf numFmtId="165" fontId="13" fillId="2" borderId="1" xfId="1" applyNumberFormat="1" applyFont="1" applyFill="1" applyBorder="1" applyAlignment="1">
      <alignment horizontal="right" vertical="top"/>
    </xf>
    <xf numFmtId="165" fontId="11" fillId="3" borderId="7" xfId="0" applyNumberFormat="1" applyFont="1" applyFill="1" applyBorder="1" applyAlignment="1">
      <alignment horizontal="right" vertical="top"/>
    </xf>
    <xf numFmtId="0" fontId="12" fillId="0" borderId="1" xfId="0" applyFont="1" applyBorder="1" applyAlignment="1">
      <alignment horizontal="left" vertical="top" wrapText="1"/>
    </xf>
    <xf numFmtId="165" fontId="11" fillId="2" borderId="7" xfId="1" applyNumberFormat="1" applyFont="1" applyFill="1" applyBorder="1" applyAlignment="1">
      <alignment horizontal="right" vertical="top"/>
    </xf>
    <xf numFmtId="0" fontId="14" fillId="0" borderId="7" xfId="0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14" fontId="8" fillId="0" borderId="3" xfId="0" applyNumberFormat="1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164" fontId="8" fillId="0" borderId="4" xfId="1" applyFont="1" applyBorder="1" applyAlignment="1">
      <alignment horizontal="left" vertical="top"/>
    </xf>
    <xf numFmtId="164" fontId="8" fillId="0" borderId="5" xfId="1" applyFont="1" applyBorder="1" applyAlignment="1">
      <alignment horizontal="left" vertical="top"/>
    </xf>
    <xf numFmtId="14" fontId="9" fillId="0" borderId="6" xfId="0" applyNumberFormat="1" applyFont="1" applyBorder="1" applyAlignment="1">
      <alignment horizontal="left" vertical="top"/>
    </xf>
    <xf numFmtId="164" fontId="15" fillId="0" borderId="7" xfId="1" applyFont="1" applyFill="1" applyBorder="1" applyAlignment="1">
      <alignment horizontal="left" vertical="top"/>
    </xf>
    <xf numFmtId="14" fontId="16" fillId="0" borderId="6" xfId="0" applyNumberFormat="1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 wrapText="1"/>
    </xf>
    <xf numFmtId="164" fontId="16" fillId="0" borderId="12" xfId="0" applyNumberFormat="1" applyFont="1" applyBorder="1" applyAlignment="1">
      <alignment horizontal="left" vertical="top"/>
    </xf>
    <xf numFmtId="14" fontId="9" fillId="3" borderId="6" xfId="0" applyNumberFormat="1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164" fontId="9" fillId="3" borderId="1" xfId="1" applyFont="1" applyFill="1" applyBorder="1" applyAlignment="1">
      <alignment horizontal="left" vertical="top"/>
    </xf>
    <xf numFmtId="164" fontId="15" fillId="3" borderId="7" xfId="1" applyFont="1" applyFill="1" applyBorder="1" applyAlignment="1">
      <alignment horizontal="left" vertical="top"/>
    </xf>
    <xf numFmtId="164" fontId="9" fillId="0" borderId="0" xfId="1" applyFont="1" applyFill="1" applyBorder="1" applyAlignment="1">
      <alignment vertical="top"/>
    </xf>
    <xf numFmtId="164" fontId="12" fillId="0" borderId="8" xfId="1" applyFont="1" applyFill="1" applyBorder="1" applyAlignment="1">
      <alignment horizontal="left" vertical="top"/>
    </xf>
    <xf numFmtId="165" fontId="13" fillId="2" borderId="8" xfId="1" applyNumberFormat="1" applyFont="1" applyFill="1" applyBorder="1" applyAlignment="1">
      <alignment horizontal="right" vertical="top"/>
    </xf>
    <xf numFmtId="0" fontId="14" fillId="0" borderId="9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165" fontId="9" fillId="0" borderId="1" xfId="0" applyNumberFormat="1" applyFont="1" applyBorder="1" applyAlignment="1">
      <alignment horizontal="right" vertical="top"/>
    </xf>
    <xf numFmtId="165" fontId="8" fillId="0" borderId="1" xfId="1" applyNumberFormat="1" applyFont="1" applyBorder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8" fontId="9" fillId="0" borderId="13" xfId="1" applyNumberFormat="1" applyFont="1" applyFill="1" applyBorder="1" applyAlignment="1">
      <alignment vertical="top"/>
    </xf>
    <xf numFmtId="0" fontId="9" fillId="0" borderId="12" xfId="0" applyFont="1" applyBorder="1" applyAlignment="1">
      <alignment horizontal="left" vertical="top" wrapText="1"/>
    </xf>
    <xf numFmtId="164" fontId="9" fillId="0" borderId="12" xfId="1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14" fontId="4" fillId="0" borderId="0" xfId="0" applyNumberFormat="1" applyFont="1" applyAlignment="1">
      <alignment horizontal="left" vertical="top"/>
    </xf>
    <xf numFmtId="14" fontId="12" fillId="0" borderId="0" xfId="0" applyNumberFormat="1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4" fontId="12" fillId="0" borderId="0" xfId="1" applyFont="1" applyFill="1" applyBorder="1" applyAlignment="1">
      <alignment horizontal="left" vertical="top"/>
    </xf>
    <xf numFmtId="164" fontId="12" fillId="0" borderId="0" xfId="1" applyFont="1" applyFill="1" applyBorder="1" applyAlignment="1">
      <alignment horizontal="left" vertical="top" wrapText="1"/>
    </xf>
    <xf numFmtId="164" fontId="13" fillId="3" borderId="0" xfId="1" applyFont="1" applyFill="1" applyBorder="1" applyAlignment="1">
      <alignment horizontal="left" vertical="top" wrapText="1"/>
    </xf>
    <xf numFmtId="165" fontId="13" fillId="2" borderId="0" xfId="1" applyNumberFormat="1" applyFont="1" applyFill="1" applyBorder="1" applyAlignment="1">
      <alignment horizontal="right" vertical="top"/>
    </xf>
    <xf numFmtId="0" fontId="14" fillId="0" borderId="0" xfId="0" applyFont="1" applyBorder="1" applyAlignment="1">
      <alignment horizontal="left" vertical="top"/>
    </xf>
    <xf numFmtId="14" fontId="18" fillId="0" borderId="6" xfId="0" applyNumberFormat="1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164" fontId="18" fillId="0" borderId="1" xfId="0" applyNumberFormat="1" applyFont="1" applyBorder="1" applyAlignment="1">
      <alignment horizontal="left" vertical="top"/>
    </xf>
    <xf numFmtId="164" fontId="13" fillId="3" borderId="1" xfId="1" applyFont="1" applyFill="1" applyBorder="1" applyAlignment="1">
      <alignment horizontal="left" vertical="top"/>
    </xf>
    <xf numFmtId="14" fontId="18" fillId="0" borderId="14" xfId="0" applyNumberFormat="1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 wrapText="1"/>
    </xf>
    <xf numFmtId="164" fontId="18" fillId="0" borderId="8" xfId="0" applyNumberFormat="1" applyFont="1" applyBorder="1" applyAlignment="1">
      <alignment horizontal="left" vertical="top"/>
    </xf>
    <xf numFmtId="164" fontId="13" fillId="3" borderId="8" xfId="1" applyFont="1" applyFill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11893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06D3-03B4-4E48-B56C-E48D90CAC3A4}">
  <sheetPr>
    <pageSetUpPr fitToPage="1"/>
  </sheetPr>
  <dimension ref="A1:I89"/>
  <sheetViews>
    <sheetView zoomScale="130" zoomScaleNormal="130" workbookViewId="0">
      <pane xSplit="1" ySplit="2" topLeftCell="B60" activePane="bottomRight" state="frozen"/>
      <selection pane="topRight" activeCell="B1" sqref="B1"/>
      <selection pane="bottomLeft" activeCell="A4" sqref="A4"/>
      <selection pane="bottomRight" activeCell="C75" sqref="C75"/>
    </sheetView>
  </sheetViews>
  <sheetFormatPr baseColWidth="10" defaultColWidth="8.83203125" defaultRowHeight="13" x14ac:dyDescent="0.2"/>
  <cols>
    <col min="1" max="1" width="14.6640625" style="16" customWidth="1"/>
    <col min="2" max="2" width="25.83203125" style="5" customWidth="1"/>
    <col min="3" max="3" width="44.83203125" style="5" customWidth="1"/>
    <col min="4" max="6" width="13.6640625" style="15" customWidth="1"/>
    <col min="7" max="7" width="9.33203125" style="5" customWidth="1"/>
    <col min="8" max="8" width="15" style="62" customWidth="1"/>
    <col min="9" max="9" width="11" style="5" customWidth="1"/>
    <col min="10" max="10" width="11.33203125" style="5" bestFit="1" customWidth="1"/>
    <col min="11" max="16384" width="8.83203125" style="5"/>
  </cols>
  <sheetData>
    <row r="1" spans="1:9" x14ac:dyDescent="0.2">
      <c r="A1" s="66" t="s">
        <v>64</v>
      </c>
      <c r="B1" s="66"/>
      <c r="C1" s="66"/>
      <c r="D1" s="66"/>
      <c r="E1" s="66"/>
      <c r="F1" s="66"/>
      <c r="G1" s="66"/>
      <c r="H1" s="66"/>
    </row>
    <row r="2" spans="1:9" x14ac:dyDescent="0.2">
      <c r="A2" s="6" t="s">
        <v>11</v>
      </c>
      <c r="B2" s="7" t="s">
        <v>0</v>
      </c>
      <c r="C2" s="7" t="s">
        <v>1</v>
      </c>
      <c r="D2" s="8" t="s">
        <v>2</v>
      </c>
      <c r="E2" s="8" t="s">
        <v>3</v>
      </c>
      <c r="F2" s="8" t="s">
        <v>4</v>
      </c>
      <c r="G2" s="7" t="s">
        <v>5</v>
      </c>
      <c r="H2" s="60" t="s">
        <v>9</v>
      </c>
    </row>
    <row r="3" spans="1:9" x14ac:dyDescent="0.2">
      <c r="A3" s="9"/>
      <c r="B3" s="10"/>
      <c r="C3" s="10"/>
      <c r="D3" s="11"/>
      <c r="E3" s="11"/>
      <c r="F3" s="11"/>
      <c r="G3" s="10"/>
      <c r="H3" s="59">
        <v>30990.73</v>
      </c>
      <c r="I3" s="5" t="s">
        <v>63</v>
      </c>
    </row>
    <row r="4" spans="1:9" ht="14" x14ac:dyDescent="0.2">
      <c r="A4" s="9">
        <v>46149</v>
      </c>
      <c r="B4" s="13" t="s">
        <v>25</v>
      </c>
      <c r="C4" s="37" t="s">
        <v>26</v>
      </c>
      <c r="D4" s="12">
        <v>231</v>
      </c>
      <c r="E4" s="12">
        <v>38.5</v>
      </c>
      <c r="F4" s="12">
        <v>192.5</v>
      </c>
      <c r="G4" s="13" t="s">
        <v>27</v>
      </c>
      <c r="H4" s="59">
        <f>H3-D4</f>
        <v>30759.73</v>
      </c>
    </row>
    <row r="5" spans="1:9" ht="14" x14ac:dyDescent="0.2">
      <c r="A5" s="9">
        <v>46160</v>
      </c>
      <c r="B5" s="13" t="s">
        <v>32</v>
      </c>
      <c r="C5" s="37" t="s">
        <v>33</v>
      </c>
      <c r="D5" s="12">
        <v>297.12</v>
      </c>
      <c r="E5" s="12"/>
      <c r="F5" s="12">
        <v>297.12</v>
      </c>
      <c r="G5" s="13" t="s">
        <v>27</v>
      </c>
      <c r="H5" s="59">
        <f t="shared" ref="H5:H51" si="0">H4-D5</f>
        <v>30462.61</v>
      </c>
    </row>
    <row r="6" spans="1:9" ht="14" x14ac:dyDescent="0.2">
      <c r="A6" s="9">
        <v>46160</v>
      </c>
      <c r="B6" s="13" t="s">
        <v>34</v>
      </c>
      <c r="C6" s="37" t="s">
        <v>33</v>
      </c>
      <c r="D6" s="12">
        <v>74.2</v>
      </c>
      <c r="E6" s="12"/>
      <c r="F6" s="12">
        <v>74.2</v>
      </c>
      <c r="G6" s="13" t="s">
        <v>27</v>
      </c>
      <c r="H6" s="59">
        <f t="shared" si="0"/>
        <v>30388.41</v>
      </c>
    </row>
    <row r="7" spans="1:9" ht="14" x14ac:dyDescent="0.2">
      <c r="A7" s="9">
        <v>46160</v>
      </c>
      <c r="B7" s="13" t="s">
        <v>34</v>
      </c>
      <c r="C7" s="37" t="s">
        <v>35</v>
      </c>
      <c r="D7" s="12">
        <v>29.7</v>
      </c>
      <c r="E7" s="12"/>
      <c r="F7" s="12">
        <v>29.7</v>
      </c>
      <c r="G7" s="13" t="s">
        <v>27</v>
      </c>
      <c r="H7" s="59">
        <f t="shared" si="0"/>
        <v>30358.71</v>
      </c>
    </row>
    <row r="8" spans="1:9" ht="14" x14ac:dyDescent="0.2">
      <c r="A8" s="9">
        <v>46160</v>
      </c>
      <c r="B8" s="13" t="s">
        <v>36</v>
      </c>
      <c r="C8" s="37" t="s">
        <v>37</v>
      </c>
      <c r="D8" s="12">
        <v>127.34</v>
      </c>
      <c r="E8" s="12"/>
      <c r="F8" s="12">
        <v>127.34</v>
      </c>
      <c r="G8" s="13" t="s">
        <v>27</v>
      </c>
      <c r="H8" s="59">
        <f t="shared" si="0"/>
        <v>30231.37</v>
      </c>
    </row>
    <row r="9" spans="1:9" ht="14" x14ac:dyDescent="0.2">
      <c r="A9" s="9">
        <v>46160</v>
      </c>
      <c r="B9" s="13" t="s">
        <v>34</v>
      </c>
      <c r="C9" s="37" t="s">
        <v>37</v>
      </c>
      <c r="D9" s="12">
        <v>31.8</v>
      </c>
      <c r="E9" s="12"/>
      <c r="F9" s="12">
        <v>31.8</v>
      </c>
      <c r="G9" s="13" t="s">
        <v>27</v>
      </c>
      <c r="H9" s="59">
        <f t="shared" si="0"/>
        <v>30199.57</v>
      </c>
    </row>
    <row r="10" spans="1:9" ht="14" x14ac:dyDescent="0.2">
      <c r="A10" s="9">
        <v>46160</v>
      </c>
      <c r="B10" s="13" t="s">
        <v>38</v>
      </c>
      <c r="C10" s="37" t="s">
        <v>39</v>
      </c>
      <c r="D10" s="12">
        <v>17.02</v>
      </c>
      <c r="E10" s="12"/>
      <c r="F10" s="12">
        <v>17.02</v>
      </c>
      <c r="G10" s="13" t="s">
        <v>27</v>
      </c>
      <c r="H10" s="59">
        <f t="shared" si="0"/>
        <v>30182.55</v>
      </c>
    </row>
    <row r="11" spans="1:9" ht="14" x14ac:dyDescent="0.2">
      <c r="A11" s="9">
        <v>46160</v>
      </c>
      <c r="B11" s="13" t="s">
        <v>40</v>
      </c>
      <c r="C11" s="37" t="s">
        <v>28</v>
      </c>
      <c r="D11" s="12">
        <v>45</v>
      </c>
      <c r="E11" s="12">
        <v>7.5</v>
      </c>
      <c r="F11" s="12">
        <v>37.5</v>
      </c>
      <c r="G11" s="13" t="s">
        <v>27</v>
      </c>
      <c r="H11" s="59">
        <f t="shared" si="0"/>
        <v>30137.55</v>
      </c>
    </row>
    <row r="12" spans="1:9" ht="14" x14ac:dyDescent="0.2">
      <c r="A12" s="9">
        <v>46160</v>
      </c>
      <c r="B12" s="13" t="s">
        <v>41</v>
      </c>
      <c r="C12" s="37" t="s">
        <v>42</v>
      </c>
      <c r="D12" s="12">
        <v>1107.52</v>
      </c>
      <c r="E12" s="12">
        <v>184.58</v>
      </c>
      <c r="F12" s="12">
        <v>922.93999999999994</v>
      </c>
      <c r="G12" s="13" t="s">
        <v>27</v>
      </c>
      <c r="H12" s="59">
        <f t="shared" si="0"/>
        <v>29030.03</v>
      </c>
    </row>
    <row r="13" spans="1:9" ht="14" x14ac:dyDescent="0.2">
      <c r="A13" s="9">
        <v>46160</v>
      </c>
      <c r="B13" s="13" t="s">
        <v>23</v>
      </c>
      <c r="C13" s="37" t="s">
        <v>29</v>
      </c>
      <c r="D13" s="12">
        <v>9</v>
      </c>
      <c r="E13" s="12"/>
      <c r="F13" s="12">
        <v>9</v>
      </c>
      <c r="G13" s="13" t="s">
        <v>27</v>
      </c>
      <c r="H13" s="59">
        <f t="shared" si="0"/>
        <v>29021.03</v>
      </c>
    </row>
    <row r="14" spans="1:9" ht="14" x14ac:dyDescent="0.2">
      <c r="A14" s="9">
        <v>46160</v>
      </c>
      <c r="B14" s="13" t="s">
        <v>43</v>
      </c>
      <c r="C14" s="37" t="s">
        <v>44</v>
      </c>
      <c r="D14" s="12">
        <v>30</v>
      </c>
      <c r="E14" s="12"/>
      <c r="F14" s="12">
        <v>30</v>
      </c>
      <c r="G14" s="13" t="s">
        <v>27</v>
      </c>
      <c r="H14" s="59">
        <f t="shared" si="0"/>
        <v>28991.03</v>
      </c>
    </row>
    <row r="15" spans="1:9" ht="14" x14ac:dyDescent="0.2">
      <c r="A15" s="9">
        <v>46160</v>
      </c>
      <c r="B15" s="13" t="s">
        <v>21</v>
      </c>
      <c r="C15" s="37" t="s">
        <v>45</v>
      </c>
      <c r="D15" s="12">
        <v>23.64</v>
      </c>
      <c r="E15" s="12"/>
      <c r="F15" s="12">
        <v>23.64</v>
      </c>
      <c r="G15" s="13" t="s">
        <v>27</v>
      </c>
      <c r="H15" s="59">
        <f t="shared" si="0"/>
        <v>28967.39</v>
      </c>
    </row>
    <row r="16" spans="1:9" ht="14" x14ac:dyDescent="0.2">
      <c r="A16" s="9">
        <v>46160</v>
      </c>
      <c r="B16" s="13" t="s">
        <v>24</v>
      </c>
      <c r="C16" s="37" t="s">
        <v>45</v>
      </c>
      <c r="D16" s="12">
        <v>51.77</v>
      </c>
      <c r="E16" s="12"/>
      <c r="F16" s="12">
        <v>51.77</v>
      </c>
      <c r="G16" s="13" t="s">
        <v>27</v>
      </c>
      <c r="H16" s="59">
        <f t="shared" si="0"/>
        <v>28915.62</v>
      </c>
    </row>
    <row r="17" spans="1:8" ht="14" x14ac:dyDescent="0.2">
      <c r="A17" s="9">
        <v>46161</v>
      </c>
      <c r="B17" s="13" t="s">
        <v>17</v>
      </c>
      <c r="C17" s="37" t="s">
        <v>18</v>
      </c>
      <c r="D17" s="12">
        <v>4.25</v>
      </c>
      <c r="E17" s="12"/>
      <c r="F17" s="12">
        <v>4.25</v>
      </c>
      <c r="G17" s="13" t="s">
        <v>27</v>
      </c>
      <c r="H17" s="59">
        <f>H16-D17</f>
        <v>28911.37</v>
      </c>
    </row>
    <row r="18" spans="1:8" ht="14" x14ac:dyDescent="0.2">
      <c r="A18" s="9">
        <v>46189</v>
      </c>
      <c r="B18" s="13" t="s">
        <v>48</v>
      </c>
      <c r="C18" s="20" t="s">
        <v>49</v>
      </c>
      <c r="D18" s="12">
        <v>74.2</v>
      </c>
      <c r="E18" s="12"/>
      <c r="F18" s="12">
        <v>74.2</v>
      </c>
      <c r="G18" s="13" t="s">
        <v>27</v>
      </c>
      <c r="H18" s="59">
        <f t="shared" si="0"/>
        <v>28837.17</v>
      </c>
    </row>
    <row r="19" spans="1:8" ht="14" x14ac:dyDescent="0.2">
      <c r="A19" s="9">
        <v>46189</v>
      </c>
      <c r="B19" s="13" t="s">
        <v>50</v>
      </c>
      <c r="C19" s="20" t="s">
        <v>49</v>
      </c>
      <c r="D19" s="12">
        <v>297.12</v>
      </c>
      <c r="E19" s="12"/>
      <c r="F19" s="12">
        <v>297.12</v>
      </c>
      <c r="G19" s="13" t="s">
        <v>27</v>
      </c>
      <c r="H19" s="59">
        <f t="shared" si="0"/>
        <v>28540.05</v>
      </c>
    </row>
    <row r="20" spans="1:8" ht="14" x14ac:dyDescent="0.2">
      <c r="A20" s="9">
        <v>46189</v>
      </c>
      <c r="B20" s="10" t="s">
        <v>50</v>
      </c>
      <c r="C20" s="20" t="s">
        <v>51</v>
      </c>
      <c r="D20" s="12">
        <v>12.6</v>
      </c>
      <c r="E20" s="12"/>
      <c r="F20" s="12">
        <v>12.6</v>
      </c>
      <c r="G20" s="13" t="s">
        <v>27</v>
      </c>
      <c r="H20" s="59">
        <f t="shared" si="0"/>
        <v>28527.45</v>
      </c>
    </row>
    <row r="21" spans="1:8" ht="14" x14ac:dyDescent="0.2">
      <c r="A21" s="9">
        <v>46189</v>
      </c>
      <c r="B21" s="10" t="s">
        <v>52</v>
      </c>
      <c r="C21" s="20" t="s">
        <v>53</v>
      </c>
      <c r="D21" s="12">
        <v>127.34</v>
      </c>
      <c r="E21" s="12"/>
      <c r="F21" s="12">
        <v>127.34</v>
      </c>
      <c r="G21" s="13" t="s">
        <v>27</v>
      </c>
      <c r="H21" s="59">
        <f t="shared" si="0"/>
        <v>28400.11</v>
      </c>
    </row>
    <row r="22" spans="1:8" ht="14" x14ac:dyDescent="0.2">
      <c r="A22" s="9">
        <v>46189</v>
      </c>
      <c r="B22" s="10" t="s">
        <v>50</v>
      </c>
      <c r="C22" s="20" t="s">
        <v>53</v>
      </c>
      <c r="D22" s="12">
        <v>31.8</v>
      </c>
      <c r="E22" s="12"/>
      <c r="F22" s="12">
        <v>31.8</v>
      </c>
      <c r="G22" s="13" t="s">
        <v>27</v>
      </c>
      <c r="H22" s="59">
        <f t="shared" si="0"/>
        <v>28368.31</v>
      </c>
    </row>
    <row r="23" spans="1:8" ht="14" x14ac:dyDescent="0.2">
      <c r="A23" s="9">
        <v>46189</v>
      </c>
      <c r="B23" s="13" t="s">
        <v>38</v>
      </c>
      <c r="C23" s="21" t="s">
        <v>54</v>
      </c>
      <c r="D23" s="12">
        <v>17.02</v>
      </c>
      <c r="E23" s="12"/>
      <c r="F23" s="12">
        <v>17.02</v>
      </c>
      <c r="G23" s="13" t="s">
        <v>27</v>
      </c>
      <c r="H23" s="59">
        <f t="shared" si="0"/>
        <v>28351.29</v>
      </c>
    </row>
    <row r="24" spans="1:8" ht="14" x14ac:dyDescent="0.2">
      <c r="A24" s="9">
        <v>46189</v>
      </c>
      <c r="B24" s="13" t="s">
        <v>55</v>
      </c>
      <c r="C24" s="21" t="s">
        <v>56</v>
      </c>
      <c r="D24" s="12">
        <v>360</v>
      </c>
      <c r="E24" s="12">
        <v>60</v>
      </c>
      <c r="F24" s="12">
        <v>300</v>
      </c>
      <c r="G24" s="13" t="s">
        <v>27</v>
      </c>
      <c r="H24" s="59">
        <f t="shared" si="0"/>
        <v>27991.29</v>
      </c>
    </row>
    <row r="25" spans="1:8" ht="14" x14ac:dyDescent="0.2">
      <c r="A25" s="9">
        <v>46189</v>
      </c>
      <c r="B25" s="13" t="s">
        <v>41</v>
      </c>
      <c r="C25" s="21" t="s">
        <v>57</v>
      </c>
      <c r="D25" s="12">
        <v>1107.52</v>
      </c>
      <c r="E25" s="12">
        <v>184.58</v>
      </c>
      <c r="F25" s="12">
        <v>922.93999999999994</v>
      </c>
      <c r="G25" s="13" t="s">
        <v>27</v>
      </c>
      <c r="H25" s="59">
        <f t="shared" si="0"/>
        <v>26883.77</v>
      </c>
    </row>
    <row r="26" spans="1:8" ht="14" x14ac:dyDescent="0.2">
      <c r="A26" s="9">
        <v>46189</v>
      </c>
      <c r="B26" s="13" t="s">
        <v>23</v>
      </c>
      <c r="C26" s="21" t="s">
        <v>58</v>
      </c>
      <c r="D26" s="12">
        <v>9.99</v>
      </c>
      <c r="E26" s="12">
        <v>1.67</v>
      </c>
      <c r="F26" s="12">
        <v>8.32</v>
      </c>
      <c r="G26" s="13" t="s">
        <v>27</v>
      </c>
      <c r="H26" s="59">
        <f t="shared" si="0"/>
        <v>26873.78</v>
      </c>
    </row>
    <row r="27" spans="1:8" ht="14" x14ac:dyDescent="0.2">
      <c r="A27" s="9">
        <v>46191</v>
      </c>
      <c r="B27" s="13" t="s">
        <v>19</v>
      </c>
      <c r="C27" s="21" t="s">
        <v>59</v>
      </c>
      <c r="D27" s="12">
        <v>85</v>
      </c>
      <c r="E27" s="12"/>
      <c r="F27" s="12">
        <v>85</v>
      </c>
      <c r="G27" s="13" t="s">
        <v>27</v>
      </c>
      <c r="H27" s="59">
        <f t="shared" si="0"/>
        <v>26788.78</v>
      </c>
    </row>
    <row r="28" spans="1:8" ht="14" x14ac:dyDescent="0.2">
      <c r="A28" s="9">
        <v>46192</v>
      </c>
      <c r="B28" s="13" t="s">
        <v>17</v>
      </c>
      <c r="C28" s="21" t="s">
        <v>18</v>
      </c>
      <c r="D28" s="12">
        <v>4.25</v>
      </c>
      <c r="E28" s="12"/>
      <c r="F28" s="12">
        <v>4.25</v>
      </c>
      <c r="G28" s="13" t="s">
        <v>27</v>
      </c>
      <c r="H28" s="59">
        <f t="shared" si="0"/>
        <v>26784.53</v>
      </c>
    </row>
    <row r="29" spans="1:8" ht="14" x14ac:dyDescent="0.2">
      <c r="A29" s="9">
        <v>46197</v>
      </c>
      <c r="B29" s="13" t="s">
        <v>60</v>
      </c>
      <c r="C29" s="21" t="s">
        <v>61</v>
      </c>
      <c r="D29" s="12">
        <v>347.43</v>
      </c>
      <c r="E29" s="12">
        <v>57.9</v>
      </c>
      <c r="F29" s="12">
        <v>289.53000000000003</v>
      </c>
      <c r="G29" s="13" t="s">
        <v>27</v>
      </c>
      <c r="H29" s="59">
        <f t="shared" si="0"/>
        <v>26437.1</v>
      </c>
    </row>
    <row r="30" spans="1:8" ht="14" x14ac:dyDescent="0.2">
      <c r="A30" s="9">
        <v>46205</v>
      </c>
      <c r="B30" s="13" t="s">
        <v>25</v>
      </c>
      <c r="C30" s="21" t="s">
        <v>62</v>
      </c>
      <c r="D30" s="12">
        <v>54</v>
      </c>
      <c r="E30" s="12">
        <v>9</v>
      </c>
      <c r="F30" s="12">
        <v>45</v>
      </c>
      <c r="G30" s="13" t="s">
        <v>27</v>
      </c>
      <c r="H30" s="59">
        <f t="shared" si="0"/>
        <v>26383.1</v>
      </c>
    </row>
    <row r="31" spans="1:8" ht="14" x14ac:dyDescent="0.2">
      <c r="A31" s="19">
        <v>46216</v>
      </c>
      <c r="B31" s="13" t="s">
        <v>66</v>
      </c>
      <c r="C31" s="20" t="s">
        <v>67</v>
      </c>
      <c r="D31" s="12">
        <v>74.2</v>
      </c>
      <c r="E31" s="12"/>
      <c r="F31" s="12">
        <v>74.2</v>
      </c>
      <c r="G31" s="13" t="s">
        <v>27</v>
      </c>
      <c r="H31" s="59">
        <f t="shared" si="0"/>
        <v>26308.899999999998</v>
      </c>
    </row>
    <row r="32" spans="1:8" ht="14" x14ac:dyDescent="0.2">
      <c r="A32" s="19">
        <v>46216</v>
      </c>
      <c r="B32" s="13" t="s">
        <v>68</v>
      </c>
      <c r="C32" s="20" t="s">
        <v>67</v>
      </c>
      <c r="D32" s="12">
        <v>297.12</v>
      </c>
      <c r="E32" s="12"/>
      <c r="F32" s="12">
        <v>297.12</v>
      </c>
      <c r="G32" s="13" t="s">
        <v>27</v>
      </c>
      <c r="H32" s="59">
        <f t="shared" si="0"/>
        <v>26011.78</v>
      </c>
    </row>
    <row r="33" spans="1:8" ht="14" x14ac:dyDescent="0.2">
      <c r="A33" s="19">
        <v>46216</v>
      </c>
      <c r="B33" s="10" t="s">
        <v>68</v>
      </c>
      <c r="C33" s="20" t="s">
        <v>69</v>
      </c>
      <c r="D33" s="12">
        <v>0</v>
      </c>
      <c r="E33" s="12"/>
      <c r="F33" s="12">
        <v>0</v>
      </c>
      <c r="G33" s="13" t="s">
        <v>27</v>
      </c>
      <c r="H33" s="59">
        <f t="shared" si="0"/>
        <v>26011.78</v>
      </c>
    </row>
    <row r="34" spans="1:8" ht="14" x14ac:dyDescent="0.2">
      <c r="A34" s="19">
        <v>46216</v>
      </c>
      <c r="B34" s="10" t="s">
        <v>70</v>
      </c>
      <c r="C34" s="20" t="s">
        <v>71</v>
      </c>
      <c r="D34" s="12">
        <v>127.34</v>
      </c>
      <c r="E34" s="12"/>
      <c r="F34" s="12">
        <v>127.34</v>
      </c>
      <c r="G34" s="13" t="s">
        <v>27</v>
      </c>
      <c r="H34" s="59">
        <f t="shared" si="0"/>
        <v>25884.44</v>
      </c>
    </row>
    <row r="35" spans="1:8" ht="14" x14ac:dyDescent="0.2">
      <c r="A35" s="19">
        <v>46216</v>
      </c>
      <c r="B35" s="10" t="s">
        <v>68</v>
      </c>
      <c r="C35" s="20" t="s">
        <v>71</v>
      </c>
      <c r="D35" s="12">
        <v>31.8</v>
      </c>
      <c r="E35" s="12"/>
      <c r="F35" s="12">
        <v>31.8</v>
      </c>
      <c r="G35" s="13" t="s">
        <v>27</v>
      </c>
      <c r="H35" s="59">
        <f t="shared" si="0"/>
        <v>25852.639999999999</v>
      </c>
    </row>
    <row r="36" spans="1:8" ht="14" x14ac:dyDescent="0.2">
      <c r="A36" s="19">
        <v>46216</v>
      </c>
      <c r="B36" s="13" t="s">
        <v>38</v>
      </c>
      <c r="C36" s="21" t="s">
        <v>72</v>
      </c>
      <c r="D36" s="12">
        <v>17.02</v>
      </c>
      <c r="E36" s="12"/>
      <c r="F36" s="12">
        <v>17.02</v>
      </c>
      <c r="G36" s="13" t="s">
        <v>27</v>
      </c>
      <c r="H36" s="59">
        <f t="shared" si="0"/>
        <v>25835.62</v>
      </c>
    </row>
    <row r="37" spans="1:8" ht="14" x14ac:dyDescent="0.2">
      <c r="A37" s="19">
        <v>46217</v>
      </c>
      <c r="B37" s="13" t="s">
        <v>41</v>
      </c>
      <c r="C37" s="21" t="s">
        <v>73</v>
      </c>
      <c r="D37" s="12">
        <v>1107.52</v>
      </c>
      <c r="E37" s="12">
        <v>184.58</v>
      </c>
      <c r="F37" s="12">
        <v>922.93999999999994</v>
      </c>
      <c r="G37" s="13" t="s">
        <v>27</v>
      </c>
      <c r="H37" s="59">
        <f t="shared" si="0"/>
        <v>24728.1</v>
      </c>
    </row>
    <row r="38" spans="1:8" ht="14" x14ac:dyDescent="0.2">
      <c r="A38" s="19">
        <v>46223</v>
      </c>
      <c r="B38" s="13" t="s">
        <v>17</v>
      </c>
      <c r="C38" s="21" t="s">
        <v>18</v>
      </c>
      <c r="D38" s="12">
        <v>4.25</v>
      </c>
      <c r="E38" s="12"/>
      <c r="F38" s="12">
        <v>4.25</v>
      </c>
      <c r="G38" s="13" t="s">
        <v>27</v>
      </c>
      <c r="H38" s="59">
        <f t="shared" si="0"/>
        <v>24723.85</v>
      </c>
    </row>
    <row r="39" spans="1:8" ht="14" x14ac:dyDescent="0.2">
      <c r="A39" s="19">
        <v>46227</v>
      </c>
      <c r="B39" s="13" t="s">
        <v>13</v>
      </c>
      <c r="C39" s="37" t="s">
        <v>74</v>
      </c>
      <c r="D39" s="12">
        <v>45.89</v>
      </c>
      <c r="E39" s="12"/>
      <c r="F39" s="12">
        <v>45.89</v>
      </c>
      <c r="G39" s="13" t="s">
        <v>27</v>
      </c>
      <c r="H39" s="59">
        <f t="shared" si="0"/>
        <v>24677.96</v>
      </c>
    </row>
    <row r="40" spans="1:8" ht="14" x14ac:dyDescent="0.2">
      <c r="A40" s="19">
        <v>46227</v>
      </c>
      <c r="B40" s="13" t="s">
        <v>19</v>
      </c>
      <c r="C40" s="21" t="s">
        <v>75</v>
      </c>
      <c r="D40" s="12">
        <v>168.75</v>
      </c>
      <c r="E40" s="12"/>
      <c r="F40" s="12">
        <v>168.75</v>
      </c>
      <c r="G40" s="13" t="s">
        <v>27</v>
      </c>
      <c r="H40" s="59">
        <f t="shared" si="0"/>
        <v>24509.21</v>
      </c>
    </row>
    <row r="41" spans="1:8" ht="14" x14ac:dyDescent="0.2">
      <c r="A41" s="19">
        <v>46237</v>
      </c>
      <c r="B41" s="13" t="s">
        <v>76</v>
      </c>
      <c r="C41" s="21" t="s">
        <v>77</v>
      </c>
      <c r="D41" s="12">
        <v>252</v>
      </c>
      <c r="E41" s="12">
        <v>42</v>
      </c>
      <c r="F41" s="12">
        <v>210</v>
      </c>
      <c r="G41" s="13" t="s">
        <v>27</v>
      </c>
      <c r="H41" s="59">
        <f t="shared" si="0"/>
        <v>24257.21</v>
      </c>
    </row>
    <row r="42" spans="1:8" ht="14" x14ac:dyDescent="0.2">
      <c r="A42" s="19">
        <v>46239</v>
      </c>
      <c r="B42" s="13" t="s">
        <v>78</v>
      </c>
      <c r="C42" s="20" t="s">
        <v>79</v>
      </c>
      <c r="D42" s="12">
        <v>74.2</v>
      </c>
      <c r="E42" s="12"/>
      <c r="F42" s="12">
        <v>74.2</v>
      </c>
      <c r="G42" s="13" t="s">
        <v>27</v>
      </c>
      <c r="H42" s="59">
        <f t="shared" si="0"/>
        <v>24183.01</v>
      </c>
    </row>
    <row r="43" spans="1:8" ht="14" x14ac:dyDescent="0.2">
      <c r="A43" s="19">
        <v>46239</v>
      </c>
      <c r="B43" s="13" t="s">
        <v>80</v>
      </c>
      <c r="C43" s="20" t="s">
        <v>79</v>
      </c>
      <c r="D43" s="12">
        <v>297.12</v>
      </c>
      <c r="E43" s="12"/>
      <c r="F43" s="12">
        <v>297.12</v>
      </c>
      <c r="G43" s="13" t="s">
        <v>27</v>
      </c>
      <c r="H43" s="59">
        <f t="shared" si="0"/>
        <v>23885.89</v>
      </c>
    </row>
    <row r="44" spans="1:8" ht="14" x14ac:dyDescent="0.2">
      <c r="A44" s="19">
        <v>46239</v>
      </c>
      <c r="B44" s="10" t="s">
        <v>80</v>
      </c>
      <c r="C44" s="20" t="s">
        <v>81</v>
      </c>
      <c r="D44" s="12">
        <v>12.6</v>
      </c>
      <c r="E44" s="12"/>
      <c r="F44" s="12">
        <v>12.6</v>
      </c>
      <c r="G44" s="13" t="s">
        <v>27</v>
      </c>
      <c r="H44" s="59">
        <f t="shared" si="0"/>
        <v>23873.29</v>
      </c>
    </row>
    <row r="45" spans="1:8" ht="14" x14ac:dyDescent="0.2">
      <c r="A45" s="19">
        <v>46239</v>
      </c>
      <c r="B45" s="10" t="s">
        <v>82</v>
      </c>
      <c r="C45" s="20" t="s">
        <v>83</v>
      </c>
      <c r="D45" s="12">
        <v>31.8</v>
      </c>
      <c r="E45" s="12"/>
      <c r="F45" s="12">
        <v>31.8</v>
      </c>
      <c r="G45" s="13" t="s">
        <v>27</v>
      </c>
      <c r="H45" s="59">
        <f t="shared" si="0"/>
        <v>23841.49</v>
      </c>
    </row>
    <row r="46" spans="1:8" ht="14" x14ac:dyDescent="0.2">
      <c r="A46" s="19">
        <v>46239</v>
      </c>
      <c r="B46" s="10" t="s">
        <v>80</v>
      </c>
      <c r="C46" s="20" t="s">
        <v>83</v>
      </c>
      <c r="D46" s="12">
        <v>127.34</v>
      </c>
      <c r="E46" s="12"/>
      <c r="F46" s="12">
        <v>127.34</v>
      </c>
      <c r="G46" s="13" t="s">
        <v>27</v>
      </c>
      <c r="H46" s="59">
        <f t="shared" si="0"/>
        <v>23714.15</v>
      </c>
    </row>
    <row r="47" spans="1:8" ht="14" x14ac:dyDescent="0.2">
      <c r="A47" s="19">
        <v>46239</v>
      </c>
      <c r="B47" s="13" t="s">
        <v>38</v>
      </c>
      <c r="C47" s="21" t="s">
        <v>84</v>
      </c>
      <c r="D47" s="12">
        <v>17.02</v>
      </c>
      <c r="E47" s="12"/>
      <c r="F47" s="12">
        <v>17.02</v>
      </c>
      <c r="G47" s="13" t="s">
        <v>27</v>
      </c>
      <c r="H47" s="59">
        <f t="shared" si="0"/>
        <v>23697.13</v>
      </c>
    </row>
    <row r="48" spans="1:8" ht="14" x14ac:dyDescent="0.2">
      <c r="A48" s="19">
        <v>46251</v>
      </c>
      <c r="B48" s="13" t="s">
        <v>21</v>
      </c>
      <c r="C48" s="37" t="s">
        <v>85</v>
      </c>
      <c r="D48" s="12">
        <v>6.3</v>
      </c>
      <c r="E48" s="12"/>
      <c r="F48" s="12">
        <v>6.3</v>
      </c>
      <c r="G48" s="13" t="s">
        <v>27</v>
      </c>
      <c r="H48" s="59">
        <f t="shared" si="0"/>
        <v>23690.83</v>
      </c>
    </row>
    <row r="49" spans="1:9" ht="14" x14ac:dyDescent="0.2">
      <c r="A49" s="19">
        <v>46251</v>
      </c>
      <c r="B49" s="13" t="s">
        <v>21</v>
      </c>
      <c r="C49" s="21" t="s">
        <v>86</v>
      </c>
      <c r="D49" s="12">
        <v>7.49</v>
      </c>
      <c r="E49" s="12">
        <v>1.25</v>
      </c>
      <c r="F49" s="12">
        <v>6.24</v>
      </c>
      <c r="G49" s="13" t="s">
        <v>27</v>
      </c>
      <c r="H49" s="59">
        <f t="shared" si="0"/>
        <v>23683.34</v>
      </c>
    </row>
    <row r="50" spans="1:9" ht="14" x14ac:dyDescent="0.2">
      <c r="A50" s="19">
        <v>46251</v>
      </c>
      <c r="B50" s="13" t="s">
        <v>21</v>
      </c>
      <c r="C50" s="21" t="s">
        <v>86</v>
      </c>
      <c r="D50" s="12">
        <v>11.55</v>
      </c>
      <c r="E50" s="12">
        <v>1.93</v>
      </c>
      <c r="F50" s="12">
        <v>9.620000000000001</v>
      </c>
      <c r="G50" s="13" t="s">
        <v>27</v>
      </c>
      <c r="H50" s="59">
        <f t="shared" si="0"/>
        <v>23671.79</v>
      </c>
    </row>
    <row r="51" spans="1:9" ht="14" x14ac:dyDescent="0.2">
      <c r="A51" s="19">
        <v>46252</v>
      </c>
      <c r="B51" s="13" t="s">
        <v>17</v>
      </c>
      <c r="C51" s="21" t="s">
        <v>18</v>
      </c>
      <c r="D51" s="12">
        <v>4.25</v>
      </c>
      <c r="E51" s="12"/>
      <c r="F51" s="12">
        <v>4.25</v>
      </c>
      <c r="G51" s="13" t="s">
        <v>27</v>
      </c>
      <c r="H51" s="59">
        <f t="shared" si="0"/>
        <v>23667.54</v>
      </c>
    </row>
    <row r="52" spans="1:9" x14ac:dyDescent="0.2">
      <c r="A52" s="19"/>
      <c r="B52" s="13"/>
      <c r="C52" s="21"/>
      <c r="D52" s="12"/>
      <c r="E52" s="12"/>
      <c r="F52" s="12"/>
      <c r="G52" s="13"/>
      <c r="H52" s="59"/>
    </row>
    <row r="53" spans="1:9" x14ac:dyDescent="0.2">
      <c r="A53" s="9"/>
      <c r="B53" s="13"/>
      <c r="C53" s="21"/>
      <c r="D53" s="12"/>
      <c r="E53" s="12"/>
      <c r="F53" s="12"/>
      <c r="G53" s="13"/>
      <c r="H53" s="59"/>
    </row>
    <row r="54" spans="1:9" x14ac:dyDescent="0.2">
      <c r="A54" s="9"/>
      <c r="B54" s="13"/>
      <c r="C54" s="37"/>
      <c r="D54" s="12"/>
      <c r="E54" s="12"/>
      <c r="F54" s="12"/>
      <c r="G54" s="13"/>
      <c r="H54" s="59"/>
    </row>
    <row r="55" spans="1:9" x14ac:dyDescent="0.2">
      <c r="A55" s="67" t="s">
        <v>65</v>
      </c>
      <c r="B55" s="68"/>
      <c r="C55" s="68"/>
      <c r="D55" s="68"/>
      <c r="E55" s="68"/>
      <c r="F55" s="68"/>
      <c r="G55" s="68"/>
      <c r="H55" s="69"/>
    </row>
    <row r="56" spans="1:9" x14ac:dyDescent="0.2">
      <c r="A56" s="9"/>
      <c r="B56" s="10"/>
      <c r="C56" s="10"/>
      <c r="D56" s="8" t="s">
        <v>2</v>
      </c>
      <c r="E56" s="8" t="s">
        <v>3</v>
      </c>
      <c r="F56" s="8" t="s">
        <v>4</v>
      </c>
      <c r="G56" s="7" t="s">
        <v>5</v>
      </c>
      <c r="H56" s="59">
        <f>H51+0.02</f>
        <v>23667.56</v>
      </c>
      <c r="I56" s="58" t="s">
        <v>88</v>
      </c>
    </row>
    <row r="57" spans="1:9" ht="14" x14ac:dyDescent="0.2">
      <c r="A57" s="9">
        <v>46157</v>
      </c>
      <c r="B57" s="13" t="s">
        <v>30</v>
      </c>
      <c r="C57" s="37" t="s">
        <v>31</v>
      </c>
      <c r="D57" s="59">
        <v>135</v>
      </c>
      <c r="E57" s="59">
        <v>0</v>
      </c>
      <c r="F57" s="59">
        <f t="shared" ref="F57:F64" si="1">D57-E57</f>
        <v>135</v>
      </c>
      <c r="G57" s="59" t="s">
        <v>27</v>
      </c>
      <c r="H57" s="59">
        <f>H56+D57</f>
        <v>23802.560000000001</v>
      </c>
    </row>
    <row r="58" spans="1:9" ht="15" customHeight="1" x14ac:dyDescent="0.2">
      <c r="A58" s="9">
        <v>46168</v>
      </c>
      <c r="B58" s="13" t="s">
        <v>46</v>
      </c>
      <c r="C58" s="37" t="s">
        <v>47</v>
      </c>
      <c r="D58" s="59">
        <v>-8.33</v>
      </c>
      <c r="E58" s="59"/>
      <c r="F58" s="59">
        <f t="shared" si="1"/>
        <v>-8.33</v>
      </c>
      <c r="G58" s="59" t="s">
        <v>27</v>
      </c>
      <c r="H58" s="59">
        <f t="shared" ref="H58:H65" si="2">H57+D58</f>
        <v>23794.23</v>
      </c>
    </row>
    <row r="59" spans="1:9" ht="15" customHeight="1" x14ac:dyDescent="0.2">
      <c r="A59" s="19">
        <v>46253</v>
      </c>
      <c r="B59" s="13" t="s">
        <v>20</v>
      </c>
      <c r="C59" s="21" t="s">
        <v>87</v>
      </c>
      <c r="D59" s="59">
        <v>120</v>
      </c>
      <c r="E59" s="59"/>
      <c r="F59" s="59">
        <f t="shared" si="1"/>
        <v>120</v>
      </c>
      <c r="G59" s="59" t="s">
        <v>27</v>
      </c>
      <c r="H59" s="59">
        <f t="shared" si="2"/>
        <v>23914.23</v>
      </c>
    </row>
    <row r="60" spans="1:9" ht="15" customHeight="1" x14ac:dyDescent="0.2">
      <c r="A60" s="19">
        <v>46268</v>
      </c>
      <c r="B60" s="13" t="s">
        <v>20</v>
      </c>
      <c r="C60" s="21" t="s">
        <v>91</v>
      </c>
      <c r="D60" s="63">
        <v>17.5</v>
      </c>
      <c r="E60" s="59"/>
      <c r="F60" s="59">
        <f t="shared" si="1"/>
        <v>17.5</v>
      </c>
      <c r="G60" s="59" t="s">
        <v>27</v>
      </c>
      <c r="H60" s="59">
        <f t="shared" si="2"/>
        <v>23931.73</v>
      </c>
      <c r="I60" s="54"/>
    </row>
    <row r="61" spans="1:9" ht="15" customHeight="1" x14ac:dyDescent="0.2">
      <c r="A61" s="19">
        <v>46268</v>
      </c>
      <c r="B61" s="13" t="s">
        <v>20</v>
      </c>
      <c r="C61" s="21" t="s">
        <v>92</v>
      </c>
      <c r="D61" s="63">
        <v>17.5</v>
      </c>
      <c r="E61" s="59"/>
      <c r="F61" s="59">
        <f t="shared" si="1"/>
        <v>17.5</v>
      </c>
      <c r="G61" s="59" t="s">
        <v>27</v>
      </c>
      <c r="H61" s="59">
        <f t="shared" si="2"/>
        <v>23949.23</v>
      </c>
      <c r="I61" s="54"/>
    </row>
    <row r="62" spans="1:9" ht="15" customHeight="1" x14ac:dyDescent="0.2">
      <c r="A62" s="19">
        <v>46268</v>
      </c>
      <c r="B62" s="13" t="s">
        <v>20</v>
      </c>
      <c r="C62" s="21" t="s">
        <v>93</v>
      </c>
      <c r="D62" s="63">
        <v>35</v>
      </c>
      <c r="E62" s="59"/>
      <c r="F62" s="59">
        <f t="shared" si="1"/>
        <v>35</v>
      </c>
      <c r="G62" s="59" t="s">
        <v>27</v>
      </c>
      <c r="H62" s="59">
        <f t="shared" si="2"/>
        <v>23984.23</v>
      </c>
      <c r="I62" s="54"/>
    </row>
    <row r="63" spans="1:9" ht="15" customHeight="1" x14ac:dyDescent="0.2">
      <c r="A63" s="19">
        <v>46268</v>
      </c>
      <c r="B63" s="13" t="s">
        <v>20</v>
      </c>
      <c r="C63" s="21" t="s">
        <v>94</v>
      </c>
      <c r="D63" s="63">
        <v>17.5</v>
      </c>
      <c r="E63" s="59"/>
      <c r="F63" s="59">
        <f t="shared" si="1"/>
        <v>17.5</v>
      </c>
      <c r="G63" s="59" t="s">
        <v>27</v>
      </c>
      <c r="H63" s="59">
        <f t="shared" si="2"/>
        <v>24001.73</v>
      </c>
      <c r="I63" s="54"/>
    </row>
    <row r="64" spans="1:9" ht="15" customHeight="1" x14ac:dyDescent="0.2">
      <c r="A64" s="19">
        <v>46269</v>
      </c>
      <c r="B64" s="13" t="s">
        <v>20</v>
      </c>
      <c r="C64" s="20" t="s">
        <v>95</v>
      </c>
      <c r="D64" s="63">
        <v>13750</v>
      </c>
      <c r="E64" s="59"/>
      <c r="F64" s="59">
        <f t="shared" si="1"/>
        <v>13750</v>
      </c>
      <c r="G64" s="59" t="s">
        <v>27</v>
      </c>
      <c r="H64" s="59">
        <f t="shared" si="2"/>
        <v>37751.729999999996</v>
      </c>
    </row>
    <row r="65" spans="1:9" ht="15" customHeight="1" x14ac:dyDescent="0.2">
      <c r="A65" s="19">
        <v>46269</v>
      </c>
      <c r="B65" s="13" t="s">
        <v>20</v>
      </c>
      <c r="C65" s="21" t="s">
        <v>108</v>
      </c>
      <c r="D65" s="63">
        <v>17.5</v>
      </c>
      <c r="E65" s="59"/>
      <c r="F65" s="59">
        <f t="shared" ref="F65" si="3">D65-E65</f>
        <v>17.5</v>
      </c>
      <c r="G65" s="59" t="s">
        <v>27</v>
      </c>
      <c r="H65" s="59">
        <f t="shared" si="2"/>
        <v>37769.229999999996</v>
      </c>
      <c r="I65" s="54" t="s">
        <v>109</v>
      </c>
    </row>
    <row r="66" spans="1:9" ht="18" customHeight="1" x14ac:dyDescent="0.2">
      <c r="B66" s="38"/>
      <c r="C66" s="17"/>
      <c r="D66" s="5"/>
      <c r="E66" s="5"/>
      <c r="F66" s="5"/>
      <c r="G66" s="14"/>
      <c r="H66" s="61"/>
    </row>
    <row r="67" spans="1:9" ht="17" customHeight="1" x14ac:dyDescent="0.2">
      <c r="A67" s="14" t="s">
        <v>7</v>
      </c>
      <c r="C67" s="14"/>
      <c r="D67" s="5"/>
      <c r="E67" s="5"/>
      <c r="F67" s="5"/>
    </row>
    <row r="68" spans="1:9" ht="17" customHeight="1" x14ac:dyDescent="0.2">
      <c r="A68" s="14"/>
      <c r="C68" s="14"/>
      <c r="D68" s="5"/>
      <c r="E68" s="5"/>
      <c r="F68" s="5"/>
    </row>
    <row r="69" spans="1:9" ht="17" customHeight="1" thickBot="1" x14ac:dyDescent="0.25">
      <c r="A69" s="14" t="s">
        <v>16</v>
      </c>
      <c r="B69" s="14"/>
      <c r="C69" s="14"/>
      <c r="D69" s="5"/>
      <c r="E69" s="5"/>
      <c r="F69" s="5"/>
    </row>
    <row r="70" spans="1:9" ht="17" customHeight="1" x14ac:dyDescent="0.2">
      <c r="A70" s="39" t="s">
        <v>11</v>
      </c>
      <c r="B70" s="40" t="s">
        <v>0</v>
      </c>
      <c r="C70" s="40" t="s">
        <v>1</v>
      </c>
      <c r="D70" s="41" t="s">
        <v>2</v>
      </c>
      <c r="E70" s="41" t="s">
        <v>3</v>
      </c>
      <c r="F70" s="42" t="s">
        <v>4</v>
      </c>
    </row>
    <row r="71" spans="1:9" x14ac:dyDescent="0.2">
      <c r="A71" s="43">
        <v>46280</v>
      </c>
      <c r="B71" s="10" t="s">
        <v>6</v>
      </c>
      <c r="C71" s="10" t="s">
        <v>113</v>
      </c>
      <c r="D71" s="11">
        <v>379.68</v>
      </c>
      <c r="E71" s="11">
        <v>0</v>
      </c>
      <c r="F71" s="44">
        <f t="shared" ref="F71:F73" si="4">D71-E71</f>
        <v>379.68</v>
      </c>
    </row>
    <row r="72" spans="1:9" x14ac:dyDescent="0.2">
      <c r="A72" s="43">
        <v>46280</v>
      </c>
      <c r="B72" s="10" t="s">
        <v>6</v>
      </c>
      <c r="C72" s="10" t="s">
        <v>114</v>
      </c>
      <c r="D72" s="11">
        <v>162.72</v>
      </c>
      <c r="E72" s="11">
        <v>0</v>
      </c>
      <c r="F72" s="44">
        <f t="shared" si="4"/>
        <v>162.72</v>
      </c>
    </row>
    <row r="73" spans="1:9" ht="14" x14ac:dyDescent="0.2">
      <c r="A73" s="43">
        <v>46280</v>
      </c>
      <c r="B73" s="10" t="s">
        <v>6</v>
      </c>
      <c r="C73" s="20" t="s">
        <v>89</v>
      </c>
      <c r="D73" s="11">
        <v>47.3</v>
      </c>
      <c r="E73" s="11">
        <v>0</v>
      </c>
      <c r="F73" s="44">
        <f t="shared" si="4"/>
        <v>47.3</v>
      </c>
    </row>
    <row r="74" spans="1:9" ht="14" x14ac:dyDescent="0.2">
      <c r="A74" s="43">
        <v>46280</v>
      </c>
      <c r="B74" s="10" t="s">
        <v>22</v>
      </c>
      <c r="C74" s="20" t="s">
        <v>98</v>
      </c>
      <c r="D74" s="11">
        <v>18.86</v>
      </c>
      <c r="E74" s="11">
        <v>0</v>
      </c>
      <c r="F74" s="44">
        <f>D74-E74</f>
        <v>18.86</v>
      </c>
    </row>
    <row r="75" spans="1:9" ht="14" x14ac:dyDescent="0.2">
      <c r="A75" s="43">
        <v>46280</v>
      </c>
      <c r="B75" s="10" t="s">
        <v>22</v>
      </c>
      <c r="C75" s="64" t="s">
        <v>99</v>
      </c>
      <c r="D75" s="65">
        <v>7.36</v>
      </c>
      <c r="E75" s="11">
        <v>0</v>
      </c>
      <c r="F75" s="44">
        <f t="shared" ref="F75:F76" si="5">D75-E75</f>
        <v>7.36</v>
      </c>
    </row>
    <row r="76" spans="1:9" ht="14" x14ac:dyDescent="0.2">
      <c r="A76" s="45">
        <v>46280</v>
      </c>
      <c r="B76" s="46" t="s">
        <v>6</v>
      </c>
      <c r="C76" s="47" t="s">
        <v>90</v>
      </c>
      <c r="D76" s="48">
        <v>47.78</v>
      </c>
      <c r="E76" s="11">
        <v>0</v>
      </c>
      <c r="F76" s="44">
        <f t="shared" si="5"/>
        <v>47.78</v>
      </c>
    </row>
    <row r="77" spans="1:9" ht="14" x14ac:dyDescent="0.2">
      <c r="A77" s="45">
        <v>46280</v>
      </c>
      <c r="B77" s="46" t="s">
        <v>6</v>
      </c>
      <c r="C77" s="47" t="s">
        <v>100</v>
      </c>
      <c r="D77" s="48">
        <v>12.2</v>
      </c>
      <c r="E77" s="11">
        <v>0</v>
      </c>
      <c r="F77" s="44">
        <f t="shared" ref="F77" si="6">D77-E77</f>
        <v>12.2</v>
      </c>
    </row>
    <row r="78" spans="1:9" ht="14" x14ac:dyDescent="0.2">
      <c r="A78" s="45">
        <v>46275</v>
      </c>
      <c r="B78" s="46" t="s">
        <v>103</v>
      </c>
      <c r="C78" s="47" t="s">
        <v>104</v>
      </c>
      <c r="D78" s="48">
        <f>45.56+5.01</f>
        <v>50.57</v>
      </c>
      <c r="E78" s="11">
        <v>0</v>
      </c>
      <c r="F78" s="44">
        <f t="shared" ref="F78:F83" si="7">D78-E78</f>
        <v>50.57</v>
      </c>
    </row>
    <row r="79" spans="1:9" ht="14" x14ac:dyDescent="0.2">
      <c r="A79" s="45">
        <v>46275</v>
      </c>
      <c r="B79" s="46" t="s">
        <v>103</v>
      </c>
      <c r="C79" s="47" t="s">
        <v>111</v>
      </c>
      <c r="D79" s="48">
        <v>14.39</v>
      </c>
      <c r="E79" s="11">
        <v>0</v>
      </c>
      <c r="F79" s="44">
        <f t="shared" si="7"/>
        <v>14.39</v>
      </c>
    </row>
    <row r="80" spans="1:9" ht="14" x14ac:dyDescent="0.2">
      <c r="A80" s="45">
        <v>46275</v>
      </c>
      <c r="B80" s="46" t="s">
        <v>103</v>
      </c>
      <c r="C80" s="47" t="s">
        <v>110</v>
      </c>
      <c r="D80" s="48">
        <v>13.19</v>
      </c>
      <c r="E80" s="11">
        <v>0</v>
      </c>
      <c r="F80" s="44">
        <f t="shared" si="7"/>
        <v>13.19</v>
      </c>
    </row>
    <row r="81" spans="1:6" ht="14" x14ac:dyDescent="0.2">
      <c r="A81" s="45">
        <v>46275</v>
      </c>
      <c r="B81" s="46" t="s">
        <v>6</v>
      </c>
      <c r="C81" s="47" t="s">
        <v>112</v>
      </c>
      <c r="D81" s="48">
        <v>51.25</v>
      </c>
      <c r="E81" s="11">
        <v>8.3800000000000008</v>
      </c>
      <c r="F81" s="44">
        <f t="shared" si="7"/>
        <v>42.87</v>
      </c>
    </row>
    <row r="82" spans="1:6" ht="28" x14ac:dyDescent="0.2">
      <c r="A82" s="49">
        <v>46275</v>
      </c>
      <c r="B82" s="50" t="s">
        <v>101</v>
      </c>
      <c r="C82" s="51" t="s">
        <v>105</v>
      </c>
      <c r="D82" s="52" t="s">
        <v>102</v>
      </c>
      <c r="E82" s="52">
        <v>0</v>
      </c>
      <c r="F82" s="53"/>
    </row>
    <row r="83" spans="1:6" ht="28" x14ac:dyDescent="0.2">
      <c r="A83" s="49">
        <v>46275</v>
      </c>
      <c r="B83" s="50" t="s">
        <v>106</v>
      </c>
      <c r="C83" s="51" t="s">
        <v>107</v>
      </c>
      <c r="D83" s="52">
        <v>700</v>
      </c>
      <c r="E83" s="52">
        <v>0</v>
      </c>
      <c r="F83" s="53">
        <f t="shared" si="7"/>
        <v>700</v>
      </c>
    </row>
    <row r="84" spans="1:6" x14ac:dyDescent="0.2">
      <c r="C84" s="17"/>
    </row>
    <row r="85" spans="1:6" x14ac:dyDescent="0.2">
      <c r="A85" s="14" t="s">
        <v>12</v>
      </c>
      <c r="B85" s="14"/>
      <c r="C85" s="14"/>
    </row>
    <row r="86" spans="1:6" x14ac:dyDescent="0.2">
      <c r="B86" s="14"/>
      <c r="C86" s="14"/>
    </row>
    <row r="87" spans="1:6" x14ac:dyDescent="0.2">
      <c r="A87" s="14"/>
      <c r="B87" s="14"/>
      <c r="C87" s="14"/>
    </row>
    <row r="88" spans="1:6" x14ac:dyDescent="0.2">
      <c r="A88" s="14" t="s">
        <v>10</v>
      </c>
    </row>
    <row r="89" spans="1:6" x14ac:dyDescent="0.2">
      <c r="A89" s="16" t="s">
        <v>8</v>
      </c>
    </row>
  </sheetData>
  <mergeCells count="2">
    <mergeCell ref="A1:H1"/>
    <mergeCell ref="A55:H55"/>
  </mergeCells>
  <phoneticPr fontId="3" type="noConversion"/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C0BF3-9924-2945-892B-5872761EFDC9}">
  <dimension ref="A2:J32"/>
  <sheetViews>
    <sheetView tabSelected="1" zoomScale="120" zoomScaleNormal="120" workbookViewId="0">
      <selection activeCell="L9" sqref="L9"/>
    </sheetView>
  </sheetViews>
  <sheetFormatPr baseColWidth="10" defaultRowHeight="15" x14ac:dyDescent="0.2"/>
  <cols>
    <col min="1" max="1" width="6.1640625" customWidth="1"/>
    <col min="2" max="2" width="17.1640625" style="1" customWidth="1"/>
    <col min="3" max="3" width="21.1640625" style="1" customWidth="1"/>
    <col min="4" max="4" width="54.6640625" style="1" customWidth="1"/>
    <col min="5" max="5" width="18.1640625" style="1" customWidth="1"/>
    <col min="6" max="9" width="13.33203125" style="1" customWidth="1"/>
    <col min="10" max="10" width="11.1640625" style="1" customWidth="1"/>
  </cols>
  <sheetData>
    <row r="2" spans="1:10" ht="20" customHeight="1" thickBot="1" x14ac:dyDescent="0.25">
      <c r="B2" s="70" t="s">
        <v>15</v>
      </c>
      <c r="C2" s="70"/>
      <c r="D2" s="70"/>
      <c r="E2" s="4"/>
      <c r="F2" s="4"/>
      <c r="G2" s="4"/>
      <c r="H2" s="4"/>
      <c r="I2" s="4"/>
      <c r="J2" s="2"/>
    </row>
    <row r="3" spans="1:10" ht="42" x14ac:dyDescent="0.2">
      <c r="B3" s="22" t="s">
        <v>11</v>
      </c>
      <c r="C3" s="23" t="s">
        <v>0</v>
      </c>
      <c r="D3" s="23" t="s">
        <v>1</v>
      </c>
      <c r="E3" s="24" t="s">
        <v>2</v>
      </c>
      <c r="F3" s="24" t="s">
        <v>3</v>
      </c>
      <c r="G3" s="24" t="s">
        <v>14</v>
      </c>
      <c r="H3" s="25" t="s">
        <v>4</v>
      </c>
      <c r="I3" s="26"/>
      <c r="J3" s="3"/>
    </row>
    <row r="4" spans="1:10" ht="25" customHeight="1" x14ac:dyDescent="0.2">
      <c r="B4" s="27">
        <v>46280</v>
      </c>
      <c r="C4" s="28" t="s">
        <v>6</v>
      </c>
      <c r="D4" s="28" t="s">
        <v>113</v>
      </c>
      <c r="E4" s="29">
        <v>379.68</v>
      </c>
      <c r="F4" s="30">
        <v>0</v>
      </c>
      <c r="G4" s="31">
        <v>75.91</v>
      </c>
      <c r="H4" s="32">
        <f>E4-F4-G4</f>
        <v>303.77</v>
      </c>
      <c r="I4" s="36"/>
    </row>
    <row r="5" spans="1:10" ht="25" customHeight="1" x14ac:dyDescent="0.2">
      <c r="B5" s="27">
        <v>46280</v>
      </c>
      <c r="C5" s="28" t="s">
        <v>6</v>
      </c>
      <c r="D5" s="28" t="s">
        <v>114</v>
      </c>
      <c r="E5" s="29">
        <v>162.72</v>
      </c>
      <c r="F5" s="30">
        <v>0</v>
      </c>
      <c r="G5" s="31">
        <v>32.53</v>
      </c>
      <c r="H5" s="32">
        <f t="shared" ref="H5:H13" si="0">E5-F5-G5</f>
        <v>130.19</v>
      </c>
      <c r="I5" s="36"/>
    </row>
    <row r="6" spans="1:10" ht="25" customHeight="1" x14ac:dyDescent="0.2">
      <c r="B6" s="27">
        <v>46280</v>
      </c>
      <c r="C6" s="28" t="s">
        <v>6</v>
      </c>
      <c r="D6" s="34" t="s">
        <v>89</v>
      </c>
      <c r="E6" s="29">
        <v>47.3</v>
      </c>
      <c r="F6" s="30">
        <v>0</v>
      </c>
      <c r="G6" s="31">
        <v>0</v>
      </c>
      <c r="H6" s="32">
        <f t="shared" si="0"/>
        <v>47.3</v>
      </c>
      <c r="I6" s="36"/>
    </row>
    <row r="7" spans="1:10" ht="25" customHeight="1" x14ac:dyDescent="0.2">
      <c r="B7" s="27">
        <v>46280</v>
      </c>
      <c r="C7" s="28" t="s">
        <v>6</v>
      </c>
      <c r="D7" s="34" t="s">
        <v>115</v>
      </c>
      <c r="E7" s="29">
        <v>47.78</v>
      </c>
      <c r="F7" s="30">
        <v>0</v>
      </c>
      <c r="G7" s="31">
        <v>9.5500000000000007</v>
      </c>
      <c r="H7" s="32">
        <f t="shared" si="0"/>
        <v>38.230000000000004</v>
      </c>
      <c r="I7" s="33">
        <f>G4+G5+G7+0.01</f>
        <v>118</v>
      </c>
    </row>
    <row r="8" spans="1:10" ht="48" customHeight="1" x14ac:dyDescent="0.2">
      <c r="B8" s="27">
        <v>46280</v>
      </c>
      <c r="C8" s="28" t="s">
        <v>6</v>
      </c>
      <c r="D8" s="34" t="s">
        <v>116</v>
      </c>
      <c r="E8" s="29">
        <v>12.2</v>
      </c>
      <c r="F8" s="30">
        <v>0</v>
      </c>
      <c r="G8" s="31">
        <v>0</v>
      </c>
      <c r="H8" s="32">
        <f t="shared" si="0"/>
        <v>12.2</v>
      </c>
      <c r="I8" s="35">
        <f>H4+H5+H6+H7+H8-0.01</f>
        <v>531.68000000000006</v>
      </c>
    </row>
    <row r="9" spans="1:10" ht="50" customHeight="1" x14ac:dyDescent="0.25">
      <c r="A9" s="18"/>
      <c r="B9" s="27">
        <v>46280</v>
      </c>
      <c r="C9" s="28" t="s">
        <v>22</v>
      </c>
      <c r="D9" s="34" t="s">
        <v>117</v>
      </c>
      <c r="E9" s="29">
        <v>25.98</v>
      </c>
      <c r="F9" s="30">
        <v>0</v>
      </c>
      <c r="G9" s="31">
        <v>0</v>
      </c>
      <c r="H9" s="32">
        <f t="shared" si="0"/>
        <v>25.98</v>
      </c>
      <c r="I9" s="36"/>
    </row>
    <row r="10" spans="1:10" ht="25" customHeight="1" x14ac:dyDescent="0.25">
      <c r="A10" s="18"/>
      <c r="B10" s="79">
        <v>46275</v>
      </c>
      <c r="C10" s="80" t="s">
        <v>103</v>
      </c>
      <c r="D10" s="81" t="s">
        <v>104</v>
      </c>
      <c r="E10" s="82">
        <f>45.56+5.01</f>
        <v>50.57</v>
      </c>
      <c r="F10" s="29">
        <v>0</v>
      </c>
      <c r="G10" s="83">
        <v>0</v>
      </c>
      <c r="H10" s="32">
        <f t="shared" si="0"/>
        <v>50.57</v>
      </c>
      <c r="I10" s="36"/>
    </row>
    <row r="11" spans="1:10" ht="25" customHeight="1" x14ac:dyDescent="0.25">
      <c r="A11" s="18"/>
      <c r="B11" s="79">
        <v>46275</v>
      </c>
      <c r="C11" s="80" t="s">
        <v>103</v>
      </c>
      <c r="D11" s="81" t="s">
        <v>111</v>
      </c>
      <c r="E11" s="82">
        <v>14.39</v>
      </c>
      <c r="F11" s="29">
        <v>0</v>
      </c>
      <c r="G11" s="83">
        <v>0</v>
      </c>
      <c r="H11" s="32">
        <f t="shared" si="0"/>
        <v>14.39</v>
      </c>
      <c r="I11" s="36"/>
    </row>
    <row r="12" spans="1:10" ht="25" customHeight="1" x14ac:dyDescent="0.25">
      <c r="A12" s="18"/>
      <c r="B12" s="79">
        <v>46275</v>
      </c>
      <c r="C12" s="80" t="s">
        <v>103</v>
      </c>
      <c r="D12" s="81" t="s">
        <v>110</v>
      </c>
      <c r="E12" s="82">
        <v>13.19</v>
      </c>
      <c r="F12" s="29">
        <v>0</v>
      </c>
      <c r="G12" s="83">
        <v>0</v>
      </c>
      <c r="H12" s="32">
        <f t="shared" si="0"/>
        <v>13.19</v>
      </c>
      <c r="I12" s="36"/>
    </row>
    <row r="13" spans="1:10" ht="25" customHeight="1" thickBot="1" x14ac:dyDescent="0.3">
      <c r="A13" s="18"/>
      <c r="B13" s="84">
        <v>46275</v>
      </c>
      <c r="C13" s="85" t="s">
        <v>6</v>
      </c>
      <c r="D13" s="86" t="s">
        <v>112</v>
      </c>
      <c r="E13" s="87">
        <v>51.25</v>
      </c>
      <c r="F13" s="55">
        <v>8.3800000000000008</v>
      </c>
      <c r="G13" s="88">
        <v>0</v>
      </c>
      <c r="H13" s="56">
        <f t="shared" si="0"/>
        <v>42.87</v>
      </c>
      <c r="I13" s="57"/>
    </row>
    <row r="14" spans="1:10" ht="24" customHeight="1" x14ac:dyDescent="0.25">
      <c r="A14" s="18"/>
      <c r="B14" s="71"/>
      <c r="C14" s="72"/>
      <c r="D14" s="73"/>
      <c r="E14" s="74"/>
      <c r="F14" s="75"/>
      <c r="G14" s="76"/>
      <c r="H14" s="77"/>
      <c r="I14" s="78"/>
    </row>
    <row r="15" spans="1:10" ht="24" customHeight="1" x14ac:dyDescent="0.25">
      <c r="A15" s="18"/>
      <c r="B15" s="71"/>
      <c r="C15" s="72"/>
      <c r="D15" s="73"/>
      <c r="E15" s="74"/>
      <c r="F15" s="75"/>
      <c r="G15" s="76"/>
      <c r="H15" s="77"/>
      <c r="I15" s="78"/>
    </row>
    <row r="16" spans="1:10" ht="24" customHeight="1" x14ac:dyDescent="0.25">
      <c r="A16" s="18"/>
      <c r="B16" s="71"/>
      <c r="C16" s="72"/>
      <c r="D16" s="73"/>
      <c r="E16" s="74"/>
      <c r="F16" s="75"/>
      <c r="G16" s="76"/>
      <c r="H16" s="77"/>
      <c r="I16" s="78"/>
    </row>
    <row r="17" spans="1:9" ht="24" customHeight="1" x14ac:dyDescent="0.25">
      <c r="A17" s="18"/>
      <c r="B17" s="71"/>
      <c r="C17" s="72"/>
      <c r="D17" s="73"/>
      <c r="E17" s="74"/>
      <c r="F17" s="75"/>
      <c r="G17" s="76"/>
      <c r="H17" s="77"/>
      <c r="I17" s="78"/>
    </row>
    <row r="18" spans="1:9" ht="24" customHeight="1" x14ac:dyDescent="0.25">
      <c r="A18" s="18"/>
      <c r="B18" s="71"/>
      <c r="C18" s="72"/>
      <c r="D18" s="73"/>
      <c r="E18" s="74"/>
      <c r="F18" s="75"/>
      <c r="G18" s="76"/>
      <c r="H18" s="77"/>
      <c r="I18" s="78"/>
    </row>
    <row r="21" spans="1:9" x14ac:dyDescent="0.2">
      <c r="B21" s="14" t="s">
        <v>16</v>
      </c>
      <c r="C21" s="14"/>
      <c r="D21" s="14"/>
      <c r="E21" s="5"/>
      <c r="F21" s="5"/>
      <c r="G21" s="5"/>
    </row>
    <row r="22" spans="1:9" x14ac:dyDescent="0.2">
      <c r="B22" s="43">
        <v>46280</v>
      </c>
      <c r="C22" s="10" t="s">
        <v>6</v>
      </c>
      <c r="D22" s="10" t="s">
        <v>96</v>
      </c>
      <c r="E22" s="11">
        <v>379.68</v>
      </c>
      <c r="F22" s="11">
        <v>0</v>
      </c>
      <c r="G22" s="44">
        <f t="shared" ref="G22:G24" si="1">E22-F22</f>
        <v>379.68</v>
      </c>
    </row>
    <row r="23" spans="1:9" x14ac:dyDescent="0.2">
      <c r="B23" s="43">
        <v>46280</v>
      </c>
      <c r="C23" s="10" t="s">
        <v>6</v>
      </c>
      <c r="D23" s="10" t="s">
        <v>97</v>
      </c>
      <c r="E23" s="11">
        <v>162.72</v>
      </c>
      <c r="F23" s="11">
        <v>0</v>
      </c>
      <c r="G23" s="44">
        <f t="shared" si="1"/>
        <v>162.72</v>
      </c>
    </row>
    <row r="24" spans="1:9" x14ac:dyDescent="0.2">
      <c r="B24" s="43">
        <v>46280</v>
      </c>
      <c r="C24" s="10" t="s">
        <v>6</v>
      </c>
      <c r="D24" s="20" t="s">
        <v>89</v>
      </c>
      <c r="E24" s="11">
        <v>47.3</v>
      </c>
      <c r="F24" s="11">
        <v>0</v>
      </c>
      <c r="G24" s="44">
        <f t="shared" si="1"/>
        <v>47.3</v>
      </c>
    </row>
    <row r="25" spans="1:9" x14ac:dyDescent="0.2">
      <c r="B25" s="43">
        <v>46280</v>
      </c>
      <c r="C25" s="10" t="s">
        <v>22</v>
      </c>
      <c r="D25" s="20" t="s">
        <v>98</v>
      </c>
      <c r="E25" s="11">
        <v>18.86</v>
      </c>
      <c r="F25" s="11">
        <v>0</v>
      </c>
      <c r="G25" s="44">
        <f>E25-F25</f>
        <v>18.86</v>
      </c>
    </row>
    <row r="26" spans="1:9" x14ac:dyDescent="0.2">
      <c r="B26" s="43">
        <v>46280</v>
      </c>
      <c r="C26" s="10" t="s">
        <v>22</v>
      </c>
      <c r="D26" s="64" t="s">
        <v>99</v>
      </c>
      <c r="E26" s="65">
        <v>7.36</v>
      </c>
      <c r="F26" s="11">
        <v>0</v>
      </c>
      <c r="G26" s="44">
        <f t="shared" ref="G26:G32" si="2">E26-F26</f>
        <v>7.36</v>
      </c>
    </row>
    <row r="27" spans="1:9" x14ac:dyDescent="0.2">
      <c r="B27" s="45">
        <v>46280</v>
      </c>
      <c r="C27" s="46" t="s">
        <v>6</v>
      </c>
      <c r="D27" s="47" t="s">
        <v>90</v>
      </c>
      <c r="E27" s="48">
        <v>47.78</v>
      </c>
      <c r="F27" s="11">
        <v>0</v>
      </c>
      <c r="G27" s="44">
        <f t="shared" si="2"/>
        <v>47.78</v>
      </c>
    </row>
    <row r="28" spans="1:9" x14ac:dyDescent="0.2">
      <c r="B28" s="45">
        <v>46280</v>
      </c>
      <c r="C28" s="46" t="s">
        <v>6</v>
      </c>
      <c r="D28" s="47" t="s">
        <v>100</v>
      </c>
      <c r="E28" s="48">
        <v>12.2</v>
      </c>
      <c r="F28" s="11">
        <v>0</v>
      </c>
      <c r="G28" s="44">
        <f t="shared" si="2"/>
        <v>12.2</v>
      </c>
    </row>
    <row r="29" spans="1:9" x14ac:dyDescent="0.2">
      <c r="B29" s="45">
        <v>46275</v>
      </c>
      <c r="C29" s="46" t="s">
        <v>103</v>
      </c>
      <c r="D29" s="47" t="s">
        <v>104</v>
      </c>
      <c r="E29" s="48">
        <f>45.56+5.01</f>
        <v>50.57</v>
      </c>
      <c r="F29" s="11">
        <v>0</v>
      </c>
      <c r="G29" s="44">
        <f t="shared" si="2"/>
        <v>50.57</v>
      </c>
    </row>
    <row r="30" spans="1:9" x14ac:dyDescent="0.2">
      <c r="B30" s="45">
        <v>46275</v>
      </c>
      <c r="C30" s="46" t="s">
        <v>103</v>
      </c>
      <c r="D30" s="47" t="s">
        <v>111</v>
      </c>
      <c r="E30" s="48">
        <v>14.39</v>
      </c>
      <c r="F30" s="11">
        <v>0</v>
      </c>
      <c r="G30" s="44">
        <f t="shared" si="2"/>
        <v>14.39</v>
      </c>
    </row>
    <row r="31" spans="1:9" x14ac:dyDescent="0.2">
      <c r="B31" s="45">
        <v>46275</v>
      </c>
      <c r="C31" s="46" t="s">
        <v>103</v>
      </c>
      <c r="D31" s="47" t="s">
        <v>110</v>
      </c>
      <c r="E31" s="48">
        <v>13.19</v>
      </c>
      <c r="F31" s="11">
        <v>0</v>
      </c>
      <c r="G31" s="44">
        <f t="shared" si="2"/>
        <v>13.19</v>
      </c>
    </row>
    <row r="32" spans="1:9" x14ac:dyDescent="0.2">
      <c r="B32" s="45">
        <v>46275</v>
      </c>
      <c r="C32" s="46" t="s">
        <v>6</v>
      </c>
      <c r="D32" s="47" t="s">
        <v>112</v>
      </c>
      <c r="E32" s="48">
        <v>51.25</v>
      </c>
      <c r="F32" s="11">
        <v>8.3800000000000008</v>
      </c>
      <c r="G32" s="44">
        <f t="shared" si="2"/>
        <v>42.87</v>
      </c>
    </row>
  </sheetData>
  <mergeCells count="1">
    <mergeCell ref="B2:D2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Sheet2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Myres</dc:creator>
  <cp:keywords/>
  <dc:description/>
  <cp:lastModifiedBy>Morag Birch</cp:lastModifiedBy>
  <cp:revision/>
  <cp:lastPrinted>2022-06-10T10:14:37Z</cp:lastPrinted>
  <dcterms:created xsi:type="dcterms:W3CDTF">2019-05-23T21:38:23Z</dcterms:created>
  <dcterms:modified xsi:type="dcterms:W3CDTF">2026-09-14T14:25:22Z</dcterms:modified>
  <cp:category/>
  <cp:contentStatus/>
</cp:coreProperties>
</file>