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51113/"/>
    </mc:Choice>
  </mc:AlternateContent>
  <xr:revisionPtr revIDLastSave="0" documentId="13_ncr:1_{0D52476A-B21C-DE48-B2D6-A22067D76258}" xr6:coauthVersionLast="47" xr6:coauthVersionMax="47" xr10:uidLastSave="{00000000-0000-0000-0000-000000000000}"/>
  <bookViews>
    <workbookView xWindow="1400" yWindow="500" windowWidth="27280" windowHeight="16040" xr2:uid="{AB26E7B8-BCFC-4854-8046-64B64864905E}"/>
  </bookViews>
  <sheets>
    <sheet name="Summary" sheetId="1" r:id="rId1"/>
    <sheet name="Sheet2" sheetId="2" r:id="rId2"/>
  </sheets>
  <definedNames>
    <definedName name="_xlnm.Print_Area" localSheetId="0">Summary!$A$84:$F$87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2" i="2"/>
  <c r="G11" i="2"/>
  <c r="G10" i="2"/>
  <c r="E9" i="2"/>
  <c r="G9" i="2" s="1"/>
  <c r="F8" i="2"/>
  <c r="E8" i="2"/>
  <c r="G8" i="2" s="1"/>
  <c r="G7" i="2"/>
  <c r="D94" i="1"/>
  <c r="E93" i="1"/>
  <c r="D93" i="1"/>
  <c r="F93" i="1" s="1"/>
  <c r="F94" i="1"/>
  <c r="F95" i="1"/>
  <c r="F96" i="1"/>
  <c r="F97" i="1"/>
  <c r="F98" i="1"/>
  <c r="F99" i="1"/>
  <c r="F76" i="1"/>
  <c r="F77" i="1"/>
  <c r="F78" i="1"/>
  <c r="F79" i="1"/>
  <c r="F80" i="1"/>
  <c r="F81" i="1"/>
  <c r="F82" i="1"/>
  <c r="F83" i="1"/>
  <c r="H4" i="1"/>
  <c r="F92" i="1" l="1"/>
  <c r="F66" i="1"/>
  <c r="F67" i="1"/>
  <c r="F68" i="1"/>
  <c r="F69" i="1"/>
  <c r="F70" i="1"/>
  <c r="F71" i="1"/>
  <c r="F72" i="1"/>
  <c r="F73" i="1"/>
  <c r="F74" i="1"/>
  <c r="F75" i="1"/>
  <c r="F65" i="1"/>
  <c r="H6" i="2" l="1"/>
  <c r="F90" i="1" l="1"/>
  <c r="F91" i="1"/>
  <c r="F89" i="1"/>
  <c r="I5" i="2" l="1"/>
  <c r="H5" i="2" l="1"/>
  <c r="H4" i="2"/>
  <c r="I6" i="2" l="1"/>
  <c r="H5" i="1" l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l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l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</calcChain>
</file>

<file path=xl/sharedStrings.xml><?xml version="1.0" encoding="utf-8"?>
<sst xmlns="http://schemas.openxmlformats.org/spreadsheetml/2006/main" count="298" uniqueCount="128">
  <si>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</si>
  <si>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</si>
  <si>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</si>
  <si>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</si>
  <si>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</si>
  <si>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</si>
  <si>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</si>
  <si>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</si>
  <si>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</si>
  <si>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</si>
  <si>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</si>
  <si>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</si>
  <si>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</si>
  <si>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</si>
  <si>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</si>
  <si>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</si>
  <si>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t>Ruth Cooper</t>
  </si>
  <si>
    <r>
      <t>Invoices/</t>
    </r>
    <r>
      <rPr>
        <b/>
        <sz val="10"/>
        <color theme="7" tint="-0.249977111117893"/>
        <rFont val="Arial"/>
        <family val="2"/>
      </rPr>
      <t xml:space="preserve">Expenditure </t>
    </r>
    <r>
      <rPr>
        <b/>
        <sz val="10"/>
        <color theme="1"/>
        <rFont val="Arial"/>
        <family val="2"/>
      </rPr>
      <t>requiring approval</t>
    </r>
  </si>
  <si>
    <t>Lloyds Bank</t>
  </si>
  <si>
    <t>M H Kennedy</t>
  </si>
  <si>
    <t>Hooli</t>
  </si>
  <si>
    <t>2025-26</t>
  </si>
  <si>
    <t>Bank Monthly Service Charges</t>
  </si>
  <si>
    <t>HMRC(Tax Mnth 4 2025-26)</t>
  </si>
  <si>
    <t>Clerk: June Pay</t>
  </si>
  <si>
    <t>Morag Birch(Tax Mnth 4 2025-26)</t>
  </si>
  <si>
    <t>Clerk: June Expense</t>
  </si>
  <si>
    <t>HMRC(Tax Mnth  4 2025-26)</t>
  </si>
  <si>
    <t>RFO: June Pay</t>
  </si>
  <si>
    <t>Grass Cut June 2025</t>
  </si>
  <si>
    <t>Wel Medical</t>
  </si>
  <si>
    <t>Spare AED Pads</t>
  </si>
  <si>
    <t xml:space="preserve">Moore East Midlands </t>
  </si>
  <si>
    <t>External Audit 2024-25</t>
  </si>
  <si>
    <t>J C Miles</t>
  </si>
  <si>
    <t>Repair of Allotment Mower</t>
  </si>
  <si>
    <t>Clerk: July Pay</t>
  </si>
  <si>
    <t>Clerk: July Expense</t>
  </si>
  <si>
    <t>RFO: July Pay</t>
  </si>
  <si>
    <t>8 x Litter Pick(To be held at Rotherhill)</t>
  </si>
  <si>
    <t>4 x Bin Bag Holder(To be held at Rotherhill)</t>
  </si>
  <si>
    <t>Printing Autumn Newsletter</t>
  </si>
  <si>
    <t>Clear Round Pest Services Ltd</t>
  </si>
  <si>
    <t>Removal of wasps nest  - CV Playground</t>
  </si>
  <si>
    <t>X-Net Services</t>
  </si>
  <si>
    <t>Website changes to include Cemetery Search Page</t>
  </si>
  <si>
    <t>Allotment Water Supply Apr-Jul DD</t>
  </si>
  <si>
    <t>WSCC</t>
  </si>
  <si>
    <t>Stedham Memorial Hall</t>
  </si>
  <si>
    <t>SIPC</t>
  </si>
  <si>
    <t>Precept 2025-26 2nd Installment</t>
  </si>
  <si>
    <t>HMRC(Tax Mnth 6 2025-26)</t>
  </si>
  <si>
    <t>Clerk:  August Pay</t>
  </si>
  <si>
    <t>Morag Birch(Tax Mnth 6 2025-26)</t>
  </si>
  <si>
    <t>Clerk: August Pay</t>
  </si>
  <si>
    <t>Clerk: August Expense</t>
  </si>
  <si>
    <t>RFO: August Pay</t>
  </si>
  <si>
    <t>100 x 2nd Class stamps for Newsletters</t>
  </si>
  <si>
    <t>3 x 25 Envelopes Newsletter</t>
  </si>
  <si>
    <t>20 x Archive Boxes</t>
  </si>
  <si>
    <t>Bags for Newsletters</t>
  </si>
  <si>
    <t>Mulberry LA Services Ltd</t>
  </si>
  <si>
    <t>Training AGAR Assertion 10</t>
  </si>
  <si>
    <t>Tea Club 3/9/25 Consumables</t>
  </si>
  <si>
    <t>Stedham Sports Association</t>
  </si>
  <si>
    <t>Tea Club 3/9/25 Room Hire</t>
  </si>
  <si>
    <t>Terry Stevens</t>
  </si>
  <si>
    <t>Annual Rent 2025-26 CV Playing Field &amp; Allotments</t>
  </si>
  <si>
    <t>Teaclub 3/9/25 Receipts</t>
  </si>
  <si>
    <t>Grass Cut August 2025</t>
  </si>
  <si>
    <t>Emorsgate Seeds</t>
  </si>
  <si>
    <t>Beelines Project</t>
  </si>
  <si>
    <t>Allotment 2A Hodgson</t>
  </si>
  <si>
    <t>Allotment 8 Miles</t>
  </si>
  <si>
    <t>Allotment 7 Mitchell</t>
  </si>
  <si>
    <t>Allotment 1 Ford</t>
  </si>
  <si>
    <t>Allotment 10 Bowles</t>
  </si>
  <si>
    <t>Information Commissioner's Offuce</t>
  </si>
  <si>
    <t>Annual Fee</t>
  </si>
  <si>
    <t>Allotments 3&amp;4 Page</t>
  </si>
  <si>
    <t>Allotment 2 Harrison-Pile</t>
  </si>
  <si>
    <t>Allotment 6A Thole-Laird</t>
  </si>
  <si>
    <t>Amanda Hollinghead</t>
  </si>
  <si>
    <t>Skip Hire for Allotments</t>
  </si>
  <si>
    <t>Bi-annual Domain Fee</t>
  </si>
  <si>
    <t>Allotment 5 Axelton</t>
  </si>
  <si>
    <t>Payments made since 1st July 2025</t>
  </si>
  <si>
    <t>Opening Balance 1st July 2025</t>
  </si>
  <si>
    <t>HMRC(Tax Mnth 7 2025-26)</t>
  </si>
  <si>
    <t>Clerk:  September Pay</t>
  </si>
  <si>
    <t>Morag Birch(Tax Mnth 7 2025-26)</t>
  </si>
  <si>
    <t>Clerk: September Pay</t>
  </si>
  <si>
    <t>Clerk: September Expense</t>
  </si>
  <si>
    <t>RFO: September Pay</t>
  </si>
  <si>
    <t>SIPC Grant - AED Light</t>
  </si>
  <si>
    <t>Allotment 10A Oram</t>
  </si>
  <si>
    <t>Allotment 5A Beresford</t>
  </si>
  <si>
    <t>Grass Cut September 2025</t>
  </si>
  <si>
    <t>Allotment 7A Pike</t>
  </si>
  <si>
    <t>Allotment 9 Mitchell</t>
  </si>
  <si>
    <t>Allotment 4A Liverton</t>
  </si>
  <si>
    <t>Allotment Water Supply Jul-Oct DD</t>
  </si>
  <si>
    <t>M Hodgson</t>
  </si>
  <si>
    <t>Newsletter August Photo Competition</t>
  </si>
  <si>
    <t>Annual Fee 10 Emails Accounts</t>
  </si>
  <si>
    <t>Mulled Wine Sales 25/10/2025</t>
  </si>
  <si>
    <t>Allotment 6 Munn</t>
  </si>
  <si>
    <t>Allotment 1A Hollingshead</t>
  </si>
  <si>
    <t>Net Mulled Wine Sales</t>
  </si>
  <si>
    <t>T Stevens</t>
  </si>
  <si>
    <t>5Lt Thermos Drinks Dispenser</t>
  </si>
  <si>
    <t>6 Cases Mulled Wine. 4x35 Cups</t>
  </si>
  <si>
    <t>Income received since 1st July 2025</t>
  </si>
  <si>
    <t>October Pay (Clerk) (£13.13/hour)</t>
  </si>
  <si>
    <t>October Pay (RFO) (£13.13/hour)</t>
  </si>
  <si>
    <t>October Expenses (Clerk)</t>
  </si>
  <si>
    <t>DropBox Annual Subscription 2025-26</t>
  </si>
  <si>
    <t>Reimbursement of DropBox Annual Subscriptions 2023-24 &amp; 2024-25. 2 x £95.88</t>
  </si>
  <si>
    <t>Printer Paper (Total = £15.90 - 75% charge to SIPC)</t>
  </si>
  <si>
    <t>HMRC</t>
  </si>
  <si>
    <t>M H Kennedy &amp; Son</t>
  </si>
  <si>
    <t>Grasscut October 2025</t>
  </si>
  <si>
    <t>WEL Medical</t>
  </si>
  <si>
    <t>AED Electrode Pads - Stadham</t>
  </si>
  <si>
    <t>Bank Balance 10th November 2025</t>
  </si>
  <si>
    <t>Outstanding Employer NICs (Apr-Oct25 Periods 1 - 7 inc)</t>
  </si>
  <si>
    <t>Monthly charge 10/09/25 - 09/10/25 (Direct Debit)</t>
  </si>
  <si>
    <t>Outstanding Employer NICs (Apr-Oct25 Periods 1-7)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</si>
</sst>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7" tint="-0.24997711111789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5" fontId="6" fillId="2" borderId="1" xfId="1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164" fontId="5" fillId="0" borderId="0" xfId="1" applyFont="1" applyAlignment="1">
      <alignment horizontal="left" vertical="top"/>
    </xf>
    <xf numFmtId="164" fontId="5" fillId="0" borderId="1" xfId="1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64" fontId="9" fillId="0" borderId="1" xfId="1" applyFont="1" applyBorder="1" applyAlignment="1">
      <alignment horizontal="left" vertical="top"/>
    </xf>
    <xf numFmtId="1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4" fontId="10" fillId="0" borderId="1" xfId="1" applyFont="1" applyFill="1" applyBorder="1" applyAlignment="1">
      <alignment horizontal="left" vertical="top"/>
    </xf>
    <xf numFmtId="16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14" fontId="10" fillId="0" borderId="0" xfId="0" applyNumberFormat="1" applyFont="1" applyAlignment="1">
      <alignment vertical="top"/>
    </xf>
    <xf numFmtId="14" fontId="9" fillId="0" borderId="0" xfId="0" applyNumberFormat="1" applyFont="1" applyAlignment="1">
      <alignment horizontal="left" vertical="top"/>
    </xf>
    <xf numFmtId="164" fontId="10" fillId="0" borderId="0" xfId="1" applyFont="1" applyAlignment="1">
      <alignment horizontal="left" vertical="top"/>
    </xf>
    <xf numFmtId="14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8" fillId="0" borderId="0" xfId="0" applyFont="1"/>
    <xf numFmtId="14" fontId="5" fillId="0" borderId="8" xfId="0" applyNumberFormat="1" applyFont="1" applyBorder="1" applyAlignment="1">
      <alignment horizontal="left" vertical="top"/>
    </xf>
    <xf numFmtId="14" fontId="4" fillId="0" borderId="5" xfId="0" applyNumberFormat="1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164" fontId="4" fillId="0" borderId="6" xfId="1" applyFont="1" applyBorder="1" applyAlignment="1">
      <alignment horizontal="left" vertical="top"/>
    </xf>
    <xf numFmtId="164" fontId="4" fillId="0" borderId="6" xfId="1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165" fontId="4" fillId="3" borderId="9" xfId="0" applyNumberFormat="1" applyFont="1" applyFill="1" applyBorder="1" applyAlignment="1">
      <alignment horizontal="right" vertical="top"/>
    </xf>
    <xf numFmtId="165" fontId="4" fillId="2" borderId="9" xfId="1" applyNumberFormat="1" applyFont="1" applyFill="1" applyBorder="1" applyAlignment="1">
      <alignment horizontal="right" vertical="top"/>
    </xf>
    <xf numFmtId="0" fontId="10" fillId="0" borderId="3" xfId="0" applyFont="1" applyBorder="1" applyAlignment="1">
      <alignment horizontal="left" vertical="top"/>
    </xf>
    <xf numFmtId="14" fontId="10" fillId="0" borderId="13" xfId="0" applyNumberFormat="1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164" fontId="10" fillId="0" borderId="14" xfId="0" applyNumberFormat="1" applyFont="1" applyBorder="1" applyAlignment="1">
      <alignment horizontal="left" vertical="top"/>
    </xf>
    <xf numFmtId="0" fontId="10" fillId="0" borderId="14" xfId="0" applyFont="1" applyBorder="1"/>
    <xf numFmtId="164" fontId="10" fillId="0" borderId="15" xfId="0" applyNumberFormat="1" applyFont="1" applyBorder="1" applyAlignment="1">
      <alignment horizontal="left" vertical="top"/>
    </xf>
    <xf numFmtId="164" fontId="10" fillId="0" borderId="0" xfId="0" applyNumberFormat="1" applyFont="1" applyAlignment="1">
      <alignment horizontal="left" vertical="top"/>
    </xf>
    <xf numFmtId="0" fontId="10" fillId="0" borderId="0" xfId="0" applyFont="1"/>
    <xf numFmtId="0" fontId="5" fillId="0" borderId="0" xfId="0" applyFont="1" applyAlignment="1">
      <alignment horizontal="left" vertical="top" wrapText="1"/>
    </xf>
    <xf numFmtId="14" fontId="10" fillId="0" borderId="4" xfId="0" applyNumberFormat="1" applyFont="1" applyBorder="1" applyAlignment="1">
      <alignment horizontal="left" vertical="top"/>
    </xf>
    <xf numFmtId="14" fontId="10" fillId="4" borderId="1" xfId="0" applyNumberFormat="1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164" fontId="10" fillId="0" borderId="1" xfId="1" applyFont="1" applyFill="1" applyBorder="1" applyAlignment="1">
      <alignment vertical="top"/>
    </xf>
    <xf numFmtId="0" fontId="10" fillId="0" borderId="14" xfId="0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14" fontId="4" fillId="0" borderId="0" xfId="0" applyNumberFormat="1" applyFont="1" applyAlignment="1">
      <alignment horizontal="left" vertical="top"/>
    </xf>
    <xf numFmtId="164" fontId="6" fillId="0" borderId="9" xfId="1" applyFont="1" applyFill="1" applyBorder="1" applyAlignment="1">
      <alignment horizontal="left" vertical="top"/>
    </xf>
    <xf numFmtId="14" fontId="5" fillId="0" borderId="16" xfId="0" applyNumberFormat="1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164" fontId="5" fillId="0" borderId="17" xfId="1" applyFont="1" applyFill="1" applyBorder="1" applyAlignment="1">
      <alignment horizontal="left" vertical="top"/>
    </xf>
    <xf numFmtId="0" fontId="5" fillId="0" borderId="17" xfId="0" applyFont="1" applyBorder="1" applyAlignment="1">
      <alignment horizontal="left" vertical="top" wrapText="1"/>
    </xf>
    <xf numFmtId="14" fontId="4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4" fontId="5" fillId="0" borderId="8" xfId="0" applyNumberFormat="1" applyFont="1" applyBorder="1" applyAlignment="1">
      <alignment horizontal="left" vertical="top" wrapText="1"/>
    </xf>
    <xf numFmtId="164" fontId="5" fillId="0" borderId="1" xfId="1" applyFont="1" applyFill="1" applyBorder="1" applyAlignment="1">
      <alignment horizontal="left" vertical="top" wrapText="1"/>
    </xf>
    <xf numFmtId="14" fontId="12" fillId="0" borderId="18" xfId="0" applyNumberFormat="1" applyFont="1" applyBorder="1" applyAlignment="1">
      <alignment horizontal="left" vertical="top"/>
    </xf>
    <xf numFmtId="0" fontId="12" fillId="0" borderId="19" xfId="0" applyFont="1" applyBorder="1" applyAlignment="1">
      <alignment horizontal="left" vertical="top"/>
    </xf>
    <xf numFmtId="0" fontId="12" fillId="0" borderId="19" xfId="0" applyFont="1" applyBorder="1" applyAlignment="1">
      <alignment horizontal="left" vertical="top" wrapText="1"/>
    </xf>
    <xf numFmtId="164" fontId="12" fillId="0" borderId="19" xfId="1" applyFont="1" applyFill="1" applyBorder="1" applyAlignment="1">
      <alignment horizontal="left" vertical="top"/>
    </xf>
    <xf numFmtId="164" fontId="13" fillId="0" borderId="20" xfId="1" applyFont="1" applyFill="1" applyBorder="1" applyAlignment="1">
      <alignment horizontal="left" vertical="top"/>
    </xf>
    <xf numFmtId="164" fontId="6" fillId="3" borderId="1" xfId="1" applyFont="1" applyFill="1" applyBorder="1" applyAlignment="1">
      <alignment horizontal="left" vertical="top" wrapText="1"/>
    </xf>
    <xf numFmtId="164" fontId="6" fillId="0" borderId="1" xfId="1" applyFont="1" applyFill="1" applyBorder="1" applyAlignment="1">
      <alignment horizontal="left" vertical="top" wrapText="1"/>
    </xf>
    <xf numFmtId="165" fontId="6" fillId="5" borderId="1" xfId="1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165" fontId="5" fillId="0" borderId="9" xfId="0" applyNumberFormat="1" applyFont="1" applyBorder="1" applyAlignment="1">
      <alignment horizontal="left" vertical="top"/>
    </xf>
    <xf numFmtId="0" fontId="5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14" fontId="5" fillId="0" borderId="10" xfId="0" applyNumberFormat="1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164" fontId="5" fillId="0" borderId="11" xfId="1" applyFont="1" applyFill="1" applyBorder="1" applyAlignment="1">
      <alignment horizontal="left" vertical="top" wrapText="1"/>
    </xf>
    <xf numFmtId="164" fontId="6" fillId="0" borderId="11" xfId="1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14" fontId="5" fillId="6" borderId="8" xfId="0" applyNumberFormat="1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164" fontId="5" fillId="6" borderId="1" xfId="1" applyFont="1" applyFill="1" applyBorder="1" applyAlignment="1">
      <alignment horizontal="left" vertical="top" wrapText="1"/>
    </xf>
    <xf numFmtId="164" fontId="6" fillId="6" borderId="1" xfId="1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left" vertical="top"/>
    </xf>
    <xf numFmtId="0" fontId="0" fillId="6" borderId="9" xfId="0" applyFill="1" applyBorder="1" applyAlignment="1">
      <alignment horizontal="left" vertical="top"/>
    </xf>
    <xf numFmtId="164" fontId="4" fillId="0" borderId="7" xfId="1" applyFont="1" applyBorder="1" applyAlignment="1">
      <alignment horizontal="left" vertical="top"/>
    </xf>
    <xf numFmtId="14" fontId="5" fillId="6" borderId="16" xfId="0" applyNumberFormat="1" applyFont="1" applyFill="1" applyBorder="1" applyAlignment="1">
      <alignment horizontal="left" vertical="top"/>
    </xf>
    <xf numFmtId="0" fontId="5" fillId="6" borderId="17" xfId="0" applyFont="1" applyFill="1" applyBorder="1" applyAlignment="1">
      <alignment horizontal="left" vertical="top"/>
    </xf>
    <xf numFmtId="0" fontId="5" fillId="6" borderId="17" xfId="0" applyFont="1" applyFill="1" applyBorder="1" applyAlignment="1">
      <alignment horizontal="left" vertical="top" wrapText="1"/>
    </xf>
    <xf numFmtId="164" fontId="5" fillId="6" borderId="17" xfId="1" applyFont="1" applyFill="1" applyBorder="1" applyAlignment="1">
      <alignment horizontal="left" vertical="top"/>
    </xf>
    <xf numFmtId="164" fontId="6" fillId="6" borderId="9" xfId="1" applyFont="1" applyFill="1" applyBorder="1" applyAlignment="1">
      <alignment horizontal="left" vertical="top"/>
    </xf>
    <xf numFmtId="14" fontId="5" fillId="3" borderId="10" xfId="0" applyNumberFormat="1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left" vertical="top" wrapText="1"/>
    </xf>
    <xf numFmtId="164" fontId="5" fillId="3" borderId="11" xfId="1" applyFont="1" applyFill="1" applyBorder="1" applyAlignment="1">
      <alignment horizontal="left" vertical="top"/>
    </xf>
    <xf numFmtId="164" fontId="6" fillId="3" borderId="12" xfId="1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105"/>
  <sheetViews>
    <sheetView tabSelected="1" zoomScale="130" zoomScaleNormal="130" workbookViewId="0">
      <pane xSplit="1" ySplit="2" topLeftCell="B89" activePane="bottomRight" state="frozen"/>
      <selection pane="topRight" activeCell="B1" sqref="B1"/>
      <selection pane="bottomLeft" activeCell="A4" sqref="A4"/>
      <selection pane="bottomRight" activeCell="A87" sqref="A87:F99"/>
    </sheetView>
  </sheetViews>
  <sheetFormatPr baseColWidth="10" defaultColWidth="8.83203125" defaultRowHeight="13" x14ac:dyDescent="0.2"/>
  <cols>
    <col min="1" max="1" width="14.6640625" style="22" customWidth="1"/>
    <col min="2" max="2" width="25.83203125" style="9" customWidth="1"/>
    <col min="3" max="3" width="44.83203125" style="9" customWidth="1"/>
    <col min="4" max="6" width="13.6640625" style="21" customWidth="1"/>
    <col min="7" max="7" width="9.33203125" style="9" customWidth="1"/>
    <col min="8" max="8" width="15" style="9" customWidth="1"/>
    <col min="9" max="9" width="11" style="9" customWidth="1"/>
    <col min="10" max="10" width="11.33203125" style="9" bestFit="1" customWidth="1"/>
    <col min="11" max="16384" width="8.83203125" style="9"/>
  </cols>
  <sheetData>
    <row r="1" spans="1:9" x14ac:dyDescent="0.2">
      <c r="A1" s="50" t="s">
        <v>86</v>
      </c>
      <c r="B1" s="50"/>
      <c r="C1" s="50"/>
      <c r="D1" s="50"/>
      <c r="E1" s="50"/>
      <c r="F1" s="50"/>
      <c r="G1" s="50"/>
      <c r="H1" s="50"/>
    </row>
    <row r="2" spans="1:9" x14ac:dyDescent="0.2">
      <c r="A2" s="10" t="s">
        <v>11</v>
      </c>
      <c r="B2" s="11" t="s">
        <v>0</v>
      </c>
      <c r="C2" s="11" t="s">
        <v>1</v>
      </c>
      <c r="D2" s="12" t="s">
        <v>2</v>
      </c>
      <c r="E2" s="12" t="s">
        <v>3</v>
      </c>
      <c r="F2" s="12" t="s">
        <v>4</v>
      </c>
      <c r="G2" s="11" t="s">
        <v>5</v>
      </c>
      <c r="H2" s="12" t="s">
        <v>9</v>
      </c>
    </row>
    <row r="3" spans="1:9" x14ac:dyDescent="0.2">
      <c r="A3" s="13"/>
      <c r="B3" s="14"/>
      <c r="C3" s="14"/>
      <c r="D3" s="15"/>
      <c r="E3" s="15"/>
      <c r="F3" s="15"/>
      <c r="G3" s="14"/>
      <c r="H3" s="16">
        <v>23161.53</v>
      </c>
      <c r="I3" s="9" t="s">
        <v>87</v>
      </c>
    </row>
    <row r="4" spans="1:9" x14ac:dyDescent="0.15">
      <c r="A4" s="43">
        <v>45853</v>
      </c>
      <c r="B4" s="34" t="s">
        <v>23</v>
      </c>
      <c r="C4" s="34" t="s">
        <v>24</v>
      </c>
      <c r="D4" s="16">
        <v>73.5</v>
      </c>
      <c r="E4" s="16">
        <v>0</v>
      </c>
      <c r="F4" s="16">
        <v>73.5</v>
      </c>
      <c r="G4" s="18" t="s">
        <v>21</v>
      </c>
      <c r="H4" s="16">
        <f>H3-D4</f>
        <v>23088.03</v>
      </c>
    </row>
    <row r="5" spans="1:9" x14ac:dyDescent="0.15">
      <c r="A5" s="43">
        <v>45853</v>
      </c>
      <c r="B5" s="34" t="s">
        <v>25</v>
      </c>
      <c r="C5" s="34" t="s">
        <v>24</v>
      </c>
      <c r="D5" s="16">
        <v>294.14</v>
      </c>
      <c r="E5" s="16">
        <v>0</v>
      </c>
      <c r="F5" s="16">
        <v>294.14</v>
      </c>
      <c r="G5" s="18" t="s">
        <v>21</v>
      </c>
      <c r="H5" s="16">
        <f t="shared" ref="H5:H59" si="0">H4-D5</f>
        <v>22793.89</v>
      </c>
    </row>
    <row r="6" spans="1:9" x14ac:dyDescent="0.15">
      <c r="A6" s="43">
        <v>45853</v>
      </c>
      <c r="B6" s="34" t="s">
        <v>25</v>
      </c>
      <c r="C6" s="34" t="s">
        <v>26</v>
      </c>
      <c r="D6" s="16">
        <v>2.25</v>
      </c>
      <c r="E6" s="16">
        <v>0</v>
      </c>
      <c r="F6" s="16">
        <v>2.25</v>
      </c>
      <c r="G6" s="18" t="s">
        <v>21</v>
      </c>
      <c r="H6" s="16">
        <f t="shared" si="0"/>
        <v>22791.64</v>
      </c>
    </row>
    <row r="7" spans="1:9" x14ac:dyDescent="0.15">
      <c r="A7" s="43">
        <v>45853</v>
      </c>
      <c r="B7" s="34" t="s">
        <v>27</v>
      </c>
      <c r="C7" s="34" t="s">
        <v>28</v>
      </c>
      <c r="D7" s="16">
        <v>31.5</v>
      </c>
      <c r="E7" s="16">
        <v>0</v>
      </c>
      <c r="F7" s="16">
        <v>31.5</v>
      </c>
      <c r="G7" s="18" t="s">
        <v>21</v>
      </c>
      <c r="H7" s="16">
        <f t="shared" si="0"/>
        <v>22760.14</v>
      </c>
    </row>
    <row r="8" spans="1:9" x14ac:dyDescent="0.15">
      <c r="A8" s="43">
        <v>45853</v>
      </c>
      <c r="B8" s="34" t="s">
        <v>25</v>
      </c>
      <c r="C8" s="34" t="s">
        <v>28</v>
      </c>
      <c r="D8" s="16">
        <v>126.06</v>
      </c>
      <c r="E8" s="16">
        <v>0</v>
      </c>
      <c r="F8" s="16">
        <v>126.06</v>
      </c>
      <c r="G8" s="18" t="s">
        <v>21</v>
      </c>
      <c r="H8" s="16">
        <f t="shared" si="0"/>
        <v>22634.079999999998</v>
      </c>
    </row>
    <row r="9" spans="1:9" x14ac:dyDescent="0.15">
      <c r="A9" s="43">
        <v>45852</v>
      </c>
      <c r="B9" s="34" t="s">
        <v>19</v>
      </c>
      <c r="C9" s="34" t="s">
        <v>29</v>
      </c>
      <c r="D9" s="16">
        <v>1194.25</v>
      </c>
      <c r="E9" s="16">
        <v>199.05</v>
      </c>
      <c r="F9" s="16">
        <v>995.2</v>
      </c>
      <c r="G9" s="18" t="s">
        <v>21</v>
      </c>
      <c r="H9" s="16">
        <f t="shared" si="0"/>
        <v>21439.829999999998</v>
      </c>
    </row>
    <row r="10" spans="1:9" x14ac:dyDescent="0.15">
      <c r="A10" s="43">
        <v>45852</v>
      </c>
      <c r="B10" s="34" t="s">
        <v>30</v>
      </c>
      <c r="C10" s="34" t="s">
        <v>31</v>
      </c>
      <c r="D10" s="16">
        <v>75.180000000000007</v>
      </c>
      <c r="E10" s="16">
        <v>62.65</v>
      </c>
      <c r="F10" s="16">
        <v>12.530000000000008</v>
      </c>
      <c r="G10" s="18" t="s">
        <v>21</v>
      </c>
      <c r="H10" s="16">
        <f t="shared" si="0"/>
        <v>21364.649999999998</v>
      </c>
    </row>
    <row r="11" spans="1:9" x14ac:dyDescent="0.15">
      <c r="A11" s="43">
        <v>45859</v>
      </c>
      <c r="B11" s="34" t="s">
        <v>18</v>
      </c>
      <c r="C11" s="34" t="s">
        <v>22</v>
      </c>
      <c r="D11" s="16">
        <v>4.25</v>
      </c>
      <c r="E11" s="16">
        <v>0</v>
      </c>
      <c r="F11" s="16">
        <v>4.25</v>
      </c>
      <c r="G11" s="18" t="s">
        <v>21</v>
      </c>
      <c r="H11" s="16">
        <f t="shared" si="0"/>
        <v>21360.399999999998</v>
      </c>
    </row>
    <row r="12" spans="1:9" x14ac:dyDescent="0.15">
      <c r="A12" s="43">
        <v>45861</v>
      </c>
      <c r="B12" s="34" t="s">
        <v>13</v>
      </c>
      <c r="C12" s="34" t="s">
        <v>46</v>
      </c>
      <c r="D12" s="16">
        <v>527.22</v>
      </c>
      <c r="E12" s="16">
        <v>0</v>
      </c>
      <c r="F12" s="16">
        <v>527.22</v>
      </c>
      <c r="G12" s="18" t="s">
        <v>21</v>
      </c>
      <c r="H12" s="16">
        <f t="shared" si="0"/>
        <v>20833.179999999997</v>
      </c>
    </row>
    <row r="13" spans="1:9" x14ac:dyDescent="0.15">
      <c r="A13" s="43">
        <v>45862</v>
      </c>
      <c r="B13" s="34" t="s">
        <v>32</v>
      </c>
      <c r="C13" s="34" t="s">
        <v>33</v>
      </c>
      <c r="D13" s="16">
        <v>252</v>
      </c>
      <c r="E13" s="16">
        <v>42</v>
      </c>
      <c r="F13" s="16">
        <v>210</v>
      </c>
      <c r="G13" s="18" t="s">
        <v>21</v>
      </c>
      <c r="H13" s="16">
        <f t="shared" si="0"/>
        <v>20581.179999999997</v>
      </c>
    </row>
    <row r="14" spans="1:9" x14ac:dyDescent="0.15">
      <c r="A14" s="43">
        <v>45862</v>
      </c>
      <c r="B14" s="34" t="s">
        <v>34</v>
      </c>
      <c r="C14" s="34" t="s">
        <v>35</v>
      </c>
      <c r="D14" s="16">
        <v>139.24</v>
      </c>
      <c r="E14" s="16">
        <v>23.2</v>
      </c>
      <c r="F14" s="16">
        <v>116.04</v>
      </c>
      <c r="G14" s="18" t="s">
        <v>21</v>
      </c>
      <c r="H14" s="16">
        <f t="shared" si="0"/>
        <v>20441.939999999995</v>
      </c>
    </row>
    <row r="15" spans="1:9" x14ac:dyDescent="0.15">
      <c r="A15" s="43">
        <v>45870</v>
      </c>
      <c r="B15" s="34" t="s">
        <v>23</v>
      </c>
      <c r="C15" s="34" t="s">
        <v>36</v>
      </c>
      <c r="D15" s="16">
        <v>73.5</v>
      </c>
      <c r="E15" s="16">
        <v>0</v>
      </c>
      <c r="F15" s="16">
        <v>73.5</v>
      </c>
      <c r="G15" s="18" t="s">
        <v>21</v>
      </c>
      <c r="H15" s="16">
        <f t="shared" si="0"/>
        <v>20368.439999999995</v>
      </c>
    </row>
    <row r="16" spans="1:9" x14ac:dyDescent="0.15">
      <c r="A16" s="43">
        <v>45870</v>
      </c>
      <c r="B16" s="34" t="s">
        <v>25</v>
      </c>
      <c r="C16" s="34" t="s">
        <v>36</v>
      </c>
      <c r="D16" s="16">
        <v>294.14</v>
      </c>
      <c r="E16" s="16">
        <v>0</v>
      </c>
      <c r="F16" s="16">
        <v>294.14</v>
      </c>
      <c r="G16" s="18" t="s">
        <v>21</v>
      </c>
      <c r="H16" s="16">
        <f t="shared" si="0"/>
        <v>20074.299999999996</v>
      </c>
    </row>
    <row r="17" spans="1:8" x14ac:dyDescent="0.15">
      <c r="A17" s="43">
        <v>45870</v>
      </c>
      <c r="B17" s="34" t="s">
        <v>25</v>
      </c>
      <c r="C17" s="34" t="s">
        <v>37</v>
      </c>
      <c r="D17" s="16">
        <v>2.25</v>
      </c>
      <c r="E17" s="16">
        <v>0</v>
      </c>
      <c r="F17" s="16">
        <v>2.25</v>
      </c>
      <c r="G17" s="18" t="s">
        <v>21</v>
      </c>
      <c r="H17" s="16">
        <f t="shared" si="0"/>
        <v>20072.049999999996</v>
      </c>
    </row>
    <row r="18" spans="1:8" x14ac:dyDescent="0.15">
      <c r="A18" s="43">
        <v>45870</v>
      </c>
      <c r="B18" s="34" t="s">
        <v>27</v>
      </c>
      <c r="C18" s="34" t="s">
        <v>38</v>
      </c>
      <c r="D18" s="16">
        <v>31.5</v>
      </c>
      <c r="E18" s="16">
        <v>0</v>
      </c>
      <c r="F18" s="16">
        <v>31.5</v>
      </c>
      <c r="G18" s="18" t="s">
        <v>21</v>
      </c>
      <c r="H18" s="16">
        <f t="shared" si="0"/>
        <v>20040.549999999996</v>
      </c>
    </row>
    <row r="19" spans="1:8" x14ac:dyDescent="0.15">
      <c r="A19" s="43">
        <v>45870</v>
      </c>
      <c r="B19" s="34" t="s">
        <v>25</v>
      </c>
      <c r="C19" s="34" t="s">
        <v>38</v>
      </c>
      <c r="D19" s="16">
        <v>126.06</v>
      </c>
      <c r="E19" s="16">
        <v>0</v>
      </c>
      <c r="F19" s="16">
        <v>126.06</v>
      </c>
      <c r="G19" s="18" t="s">
        <v>21</v>
      </c>
      <c r="H19" s="16">
        <f t="shared" si="0"/>
        <v>19914.489999999994</v>
      </c>
    </row>
    <row r="20" spans="1:8" x14ac:dyDescent="0.15">
      <c r="A20" s="43">
        <v>45870</v>
      </c>
      <c r="B20" s="34" t="s">
        <v>6</v>
      </c>
      <c r="C20" s="34" t="s">
        <v>39</v>
      </c>
      <c r="D20" s="16">
        <v>19.489999999999998</v>
      </c>
      <c r="E20" s="16">
        <v>3.25</v>
      </c>
      <c r="F20" s="16">
        <v>16.239999999999998</v>
      </c>
      <c r="G20" s="18" t="s">
        <v>21</v>
      </c>
      <c r="H20" s="16">
        <f t="shared" si="0"/>
        <v>19894.999999999993</v>
      </c>
    </row>
    <row r="21" spans="1:8" x14ac:dyDescent="0.15">
      <c r="A21" s="43">
        <v>45870</v>
      </c>
      <c r="B21" s="34" t="s">
        <v>6</v>
      </c>
      <c r="C21" s="34" t="s">
        <v>40</v>
      </c>
      <c r="D21" s="16">
        <v>18.36</v>
      </c>
      <c r="E21" s="16">
        <v>3.08</v>
      </c>
      <c r="F21" s="16">
        <v>15.28</v>
      </c>
      <c r="G21" s="18" t="s">
        <v>21</v>
      </c>
      <c r="H21" s="16">
        <f t="shared" si="0"/>
        <v>19876.639999999992</v>
      </c>
    </row>
    <row r="22" spans="1:8" x14ac:dyDescent="0.15">
      <c r="A22" s="43">
        <v>45870</v>
      </c>
      <c r="B22" s="34" t="s">
        <v>20</v>
      </c>
      <c r="C22" s="34" t="s">
        <v>41</v>
      </c>
      <c r="D22" s="16">
        <v>356.1</v>
      </c>
      <c r="E22" s="16">
        <v>59.35</v>
      </c>
      <c r="F22" s="16">
        <v>296.75</v>
      </c>
      <c r="G22" s="18" t="s">
        <v>21</v>
      </c>
      <c r="H22" s="16">
        <f t="shared" si="0"/>
        <v>19520.539999999994</v>
      </c>
    </row>
    <row r="23" spans="1:8" x14ac:dyDescent="0.15">
      <c r="A23" s="43">
        <v>45873</v>
      </c>
      <c r="B23" s="34" t="s">
        <v>42</v>
      </c>
      <c r="C23" s="34" t="s">
        <v>43</v>
      </c>
      <c r="D23" s="16">
        <v>90</v>
      </c>
      <c r="E23" s="16">
        <v>15</v>
      </c>
      <c r="F23" s="16">
        <v>75</v>
      </c>
      <c r="G23" s="18" t="s">
        <v>21</v>
      </c>
      <c r="H23" s="16">
        <f t="shared" si="0"/>
        <v>19430.539999999994</v>
      </c>
    </row>
    <row r="24" spans="1:8" x14ac:dyDescent="0.15">
      <c r="A24" s="43">
        <v>45875</v>
      </c>
      <c r="B24" s="34" t="s">
        <v>44</v>
      </c>
      <c r="C24" s="34" t="s">
        <v>45</v>
      </c>
      <c r="D24" s="16">
        <v>240</v>
      </c>
      <c r="E24" s="16">
        <v>40</v>
      </c>
      <c r="F24" s="16">
        <v>200</v>
      </c>
      <c r="G24" s="18" t="s">
        <v>21</v>
      </c>
      <c r="H24" s="16">
        <f t="shared" si="0"/>
        <v>19190.539999999994</v>
      </c>
    </row>
    <row r="25" spans="1:8" x14ac:dyDescent="0.15">
      <c r="A25" s="43">
        <v>45888</v>
      </c>
      <c r="B25" s="34" t="s">
        <v>18</v>
      </c>
      <c r="C25" s="34" t="s">
        <v>22</v>
      </c>
      <c r="D25" s="16">
        <v>4.25</v>
      </c>
      <c r="E25" s="16">
        <v>0</v>
      </c>
      <c r="F25" s="16">
        <v>4.25</v>
      </c>
      <c r="G25" s="18" t="s">
        <v>21</v>
      </c>
      <c r="H25" s="16">
        <f t="shared" si="0"/>
        <v>19186.289999999994</v>
      </c>
    </row>
    <row r="26" spans="1:8" ht="14" x14ac:dyDescent="0.15">
      <c r="A26" s="13">
        <v>45915</v>
      </c>
      <c r="B26" s="17" t="s">
        <v>51</v>
      </c>
      <c r="C26" s="45" t="s">
        <v>52</v>
      </c>
      <c r="D26" s="37">
        <v>73.64</v>
      </c>
      <c r="E26" s="37">
        <v>0</v>
      </c>
      <c r="F26" s="37">
        <v>73.64</v>
      </c>
      <c r="G26" s="18" t="s">
        <v>21</v>
      </c>
      <c r="H26" s="16">
        <f t="shared" si="0"/>
        <v>19112.649999999994</v>
      </c>
    </row>
    <row r="27" spans="1:8" ht="14" x14ac:dyDescent="0.15">
      <c r="A27" s="13">
        <v>45915</v>
      </c>
      <c r="B27" s="17" t="s">
        <v>53</v>
      </c>
      <c r="C27" s="45" t="s">
        <v>54</v>
      </c>
      <c r="D27" s="37">
        <v>294</v>
      </c>
      <c r="E27" s="37">
        <v>0</v>
      </c>
      <c r="F27" s="37">
        <v>294</v>
      </c>
      <c r="G27" s="18" t="s">
        <v>21</v>
      </c>
      <c r="H27" s="16">
        <f t="shared" si="0"/>
        <v>18818.649999999994</v>
      </c>
    </row>
    <row r="28" spans="1:8" ht="14" x14ac:dyDescent="0.15">
      <c r="A28" s="13">
        <v>45915</v>
      </c>
      <c r="B28" s="14" t="s">
        <v>53</v>
      </c>
      <c r="C28" s="45" t="s">
        <v>55</v>
      </c>
      <c r="D28" s="37">
        <v>0</v>
      </c>
      <c r="E28" s="37">
        <v>0</v>
      </c>
      <c r="F28" s="37">
        <v>0</v>
      </c>
      <c r="G28" s="18" t="s">
        <v>21</v>
      </c>
      <c r="H28" s="16">
        <f t="shared" si="0"/>
        <v>18818.649999999994</v>
      </c>
    </row>
    <row r="29" spans="1:8" ht="14" x14ac:dyDescent="0.15">
      <c r="A29" s="13">
        <v>45915</v>
      </c>
      <c r="B29" s="14" t="s">
        <v>51</v>
      </c>
      <c r="C29" s="45" t="s">
        <v>56</v>
      </c>
      <c r="D29" s="37">
        <v>31.56</v>
      </c>
      <c r="E29" s="37">
        <v>0</v>
      </c>
      <c r="F29" s="37">
        <v>31.56</v>
      </c>
      <c r="G29" s="18" t="s">
        <v>21</v>
      </c>
      <c r="H29" s="16">
        <f t="shared" si="0"/>
        <v>18787.089999999993</v>
      </c>
    </row>
    <row r="30" spans="1:8" ht="14" x14ac:dyDescent="0.15">
      <c r="A30" s="13">
        <v>45915</v>
      </c>
      <c r="B30" s="14" t="s">
        <v>53</v>
      </c>
      <c r="C30" s="45" t="s">
        <v>56</v>
      </c>
      <c r="D30" s="37">
        <v>126</v>
      </c>
      <c r="E30" s="37">
        <v>0</v>
      </c>
      <c r="F30" s="37">
        <v>126</v>
      </c>
      <c r="G30" s="18" t="s">
        <v>21</v>
      </c>
      <c r="H30" s="16">
        <f t="shared" si="0"/>
        <v>18661.089999999993</v>
      </c>
    </row>
    <row r="31" spans="1:8" ht="14" x14ac:dyDescent="0.15">
      <c r="A31" s="13">
        <v>45915</v>
      </c>
      <c r="B31" s="14" t="s">
        <v>6</v>
      </c>
      <c r="C31" s="45" t="s">
        <v>57</v>
      </c>
      <c r="D31" s="37">
        <v>95.75</v>
      </c>
      <c r="E31" s="37">
        <v>0</v>
      </c>
      <c r="F31" s="37">
        <v>95.75</v>
      </c>
      <c r="G31" s="18" t="s">
        <v>21</v>
      </c>
      <c r="H31" s="16">
        <f t="shared" si="0"/>
        <v>18565.339999999993</v>
      </c>
    </row>
    <row r="32" spans="1:8" ht="14" x14ac:dyDescent="0.15">
      <c r="A32" s="13">
        <v>45915</v>
      </c>
      <c r="B32" s="14" t="s">
        <v>6</v>
      </c>
      <c r="C32" s="45" t="s">
        <v>58</v>
      </c>
      <c r="D32" s="37">
        <v>8.9700000000000006</v>
      </c>
      <c r="E32" s="37">
        <v>1.5</v>
      </c>
      <c r="F32" s="37">
        <v>7.4700000000000006</v>
      </c>
      <c r="G32" s="18" t="s">
        <v>21</v>
      </c>
      <c r="H32" s="16">
        <f t="shared" si="0"/>
        <v>18556.369999999992</v>
      </c>
    </row>
    <row r="33" spans="1:8" ht="14" x14ac:dyDescent="0.15">
      <c r="A33" s="13">
        <v>45915</v>
      </c>
      <c r="B33" s="14" t="s">
        <v>6</v>
      </c>
      <c r="C33" s="45" t="s">
        <v>59</v>
      </c>
      <c r="D33" s="37">
        <v>72.180000000000007</v>
      </c>
      <c r="E33" s="37">
        <v>12.04</v>
      </c>
      <c r="F33" s="37">
        <v>60.140000000000008</v>
      </c>
      <c r="G33" s="18" t="s">
        <v>21</v>
      </c>
      <c r="H33" s="16">
        <f t="shared" si="0"/>
        <v>18484.189999999991</v>
      </c>
    </row>
    <row r="34" spans="1:8" ht="14" x14ac:dyDescent="0.15">
      <c r="A34" s="13">
        <v>45915</v>
      </c>
      <c r="B34" s="14" t="s">
        <v>6</v>
      </c>
      <c r="C34" s="45" t="s">
        <v>60</v>
      </c>
      <c r="D34" s="37">
        <v>4.49</v>
      </c>
      <c r="E34" s="37">
        <v>0.75</v>
      </c>
      <c r="F34" s="37">
        <v>3.74</v>
      </c>
      <c r="G34" s="18" t="s">
        <v>21</v>
      </c>
      <c r="H34" s="16">
        <f t="shared" si="0"/>
        <v>18479.69999999999</v>
      </c>
    </row>
    <row r="35" spans="1:8" ht="14" x14ac:dyDescent="0.15">
      <c r="A35" s="13">
        <v>45915</v>
      </c>
      <c r="B35" s="14" t="s">
        <v>61</v>
      </c>
      <c r="C35" s="45" t="s">
        <v>62</v>
      </c>
      <c r="D35" s="37">
        <v>18</v>
      </c>
      <c r="E35" s="37">
        <v>3</v>
      </c>
      <c r="F35" s="37">
        <v>15</v>
      </c>
      <c r="G35" s="18" t="s">
        <v>21</v>
      </c>
      <c r="H35" s="16">
        <f t="shared" si="0"/>
        <v>18461.69999999999</v>
      </c>
    </row>
    <row r="36" spans="1:8" ht="14" x14ac:dyDescent="0.15">
      <c r="A36" s="13">
        <v>45915</v>
      </c>
      <c r="B36" s="14" t="s">
        <v>16</v>
      </c>
      <c r="C36" s="45" t="s">
        <v>63</v>
      </c>
      <c r="D36" s="37">
        <v>56.83</v>
      </c>
      <c r="E36" s="37">
        <v>0</v>
      </c>
      <c r="F36" s="37">
        <v>56.83</v>
      </c>
      <c r="G36" s="18" t="s">
        <v>21</v>
      </c>
      <c r="H36" s="16">
        <f t="shared" si="0"/>
        <v>18404.869999999988</v>
      </c>
    </row>
    <row r="37" spans="1:8" ht="14" x14ac:dyDescent="0.15">
      <c r="A37" s="13">
        <v>45915</v>
      </c>
      <c r="B37" s="14" t="s">
        <v>64</v>
      </c>
      <c r="C37" s="45" t="s">
        <v>65</v>
      </c>
      <c r="D37" s="37">
        <v>30</v>
      </c>
      <c r="E37" s="37">
        <v>0</v>
      </c>
      <c r="F37" s="37">
        <v>30</v>
      </c>
      <c r="G37" s="18" t="s">
        <v>21</v>
      </c>
      <c r="H37" s="16">
        <f t="shared" si="0"/>
        <v>18374.869999999988</v>
      </c>
    </row>
    <row r="38" spans="1:8" ht="14" x14ac:dyDescent="0.15">
      <c r="A38" s="13">
        <v>45915</v>
      </c>
      <c r="B38" s="14" t="s">
        <v>66</v>
      </c>
      <c r="C38" s="45" t="s">
        <v>63</v>
      </c>
      <c r="D38" s="37">
        <v>5.8</v>
      </c>
      <c r="E38" s="37">
        <v>0</v>
      </c>
      <c r="F38" s="37">
        <v>5.8</v>
      </c>
      <c r="G38" s="18" t="s">
        <v>21</v>
      </c>
      <c r="H38" s="16">
        <f t="shared" si="0"/>
        <v>18369.069999999989</v>
      </c>
    </row>
    <row r="39" spans="1:8" ht="14" x14ac:dyDescent="0.15">
      <c r="A39" s="13">
        <v>45915</v>
      </c>
      <c r="B39" s="14" t="s">
        <v>47</v>
      </c>
      <c r="C39" s="45" t="s">
        <v>67</v>
      </c>
      <c r="D39" s="37">
        <v>400</v>
      </c>
      <c r="E39" s="37">
        <v>0</v>
      </c>
      <c r="F39" s="37">
        <v>400</v>
      </c>
      <c r="G39" s="18" t="s">
        <v>21</v>
      </c>
      <c r="H39" s="16">
        <f t="shared" si="0"/>
        <v>17969.069999999989</v>
      </c>
    </row>
    <row r="40" spans="1:8" ht="14" x14ac:dyDescent="0.15">
      <c r="A40" s="13">
        <v>45916</v>
      </c>
      <c r="B40" s="14" t="s">
        <v>19</v>
      </c>
      <c r="C40" s="45" t="s">
        <v>69</v>
      </c>
      <c r="D40" s="37">
        <v>597.11</v>
      </c>
      <c r="E40" s="37">
        <v>99.51</v>
      </c>
      <c r="F40" s="37">
        <v>497.6</v>
      </c>
      <c r="G40" s="18" t="s">
        <v>21</v>
      </c>
      <c r="H40" s="16">
        <f t="shared" si="0"/>
        <v>17371.959999999988</v>
      </c>
    </row>
    <row r="41" spans="1:8" ht="14" x14ac:dyDescent="0.15">
      <c r="A41" s="13">
        <v>45916</v>
      </c>
      <c r="B41" s="14" t="s">
        <v>70</v>
      </c>
      <c r="C41" s="45" t="s">
        <v>71</v>
      </c>
      <c r="D41" s="37">
        <v>619.84</v>
      </c>
      <c r="E41" s="37">
        <v>23.84</v>
      </c>
      <c r="F41" s="37">
        <v>596</v>
      </c>
      <c r="G41" s="18" t="s">
        <v>21</v>
      </c>
      <c r="H41" s="16">
        <f t="shared" si="0"/>
        <v>16752.119999999988</v>
      </c>
    </row>
    <row r="42" spans="1:8" ht="14" x14ac:dyDescent="0.15">
      <c r="A42" s="13">
        <v>45919</v>
      </c>
      <c r="B42" s="14" t="s">
        <v>18</v>
      </c>
      <c r="C42" s="45" t="s">
        <v>22</v>
      </c>
      <c r="D42" s="37">
        <v>4.25</v>
      </c>
      <c r="E42" s="37">
        <v>0</v>
      </c>
      <c r="F42" s="37">
        <v>4.25</v>
      </c>
      <c r="G42" s="18" t="s">
        <v>21</v>
      </c>
      <c r="H42" s="16">
        <f t="shared" si="0"/>
        <v>16747.869999999988</v>
      </c>
    </row>
    <row r="43" spans="1:8" ht="14" x14ac:dyDescent="0.15">
      <c r="A43" s="13">
        <v>45926</v>
      </c>
      <c r="B43" s="14" t="s">
        <v>77</v>
      </c>
      <c r="C43" s="45" t="s">
        <v>78</v>
      </c>
      <c r="D43" s="37">
        <v>47</v>
      </c>
      <c r="E43" s="37">
        <v>0</v>
      </c>
      <c r="F43" s="37">
        <v>47</v>
      </c>
      <c r="G43" s="18" t="s">
        <v>21</v>
      </c>
      <c r="H43" s="16">
        <f t="shared" si="0"/>
        <v>16700.869999999988</v>
      </c>
    </row>
    <row r="44" spans="1:8" ht="14" x14ac:dyDescent="0.15">
      <c r="A44" s="13">
        <v>45931</v>
      </c>
      <c r="B44" s="14" t="s">
        <v>82</v>
      </c>
      <c r="C44" s="45" t="s">
        <v>83</v>
      </c>
      <c r="D44" s="37">
        <v>536.4</v>
      </c>
      <c r="E44" s="37">
        <v>89.4</v>
      </c>
      <c r="F44" s="37">
        <v>447</v>
      </c>
      <c r="G44" s="18" t="s">
        <v>21</v>
      </c>
      <c r="H44" s="16">
        <f t="shared" si="0"/>
        <v>16164.469999999988</v>
      </c>
    </row>
    <row r="45" spans="1:8" ht="14" x14ac:dyDescent="0.15">
      <c r="A45" s="13">
        <v>45931</v>
      </c>
      <c r="B45" s="14" t="s">
        <v>44</v>
      </c>
      <c r="C45" s="45" t="s">
        <v>84</v>
      </c>
      <c r="D45" s="37">
        <v>150</v>
      </c>
      <c r="E45" s="37">
        <v>25</v>
      </c>
      <c r="F45" s="37">
        <v>125</v>
      </c>
      <c r="G45" s="18" t="s">
        <v>21</v>
      </c>
      <c r="H45" s="16">
        <f t="shared" si="0"/>
        <v>16014.469999999988</v>
      </c>
    </row>
    <row r="46" spans="1:8" ht="14" x14ac:dyDescent="0.15">
      <c r="A46" s="44">
        <v>45943</v>
      </c>
      <c r="B46" s="17" t="s">
        <v>88</v>
      </c>
      <c r="C46" s="45" t="s">
        <v>89</v>
      </c>
      <c r="D46" s="37">
        <v>73.5</v>
      </c>
      <c r="E46" s="37">
        <v>0</v>
      </c>
      <c r="F46" s="37">
        <v>73.5</v>
      </c>
      <c r="G46" s="18" t="s">
        <v>21</v>
      </c>
      <c r="H46" s="16">
        <f t="shared" si="0"/>
        <v>15940.969999999988</v>
      </c>
    </row>
    <row r="47" spans="1:8" ht="14" x14ac:dyDescent="0.15">
      <c r="A47" s="44">
        <v>45943</v>
      </c>
      <c r="B47" s="17" t="s">
        <v>90</v>
      </c>
      <c r="C47" s="45" t="s">
        <v>91</v>
      </c>
      <c r="D47" s="37">
        <v>294.14</v>
      </c>
      <c r="E47" s="37">
        <v>0</v>
      </c>
      <c r="F47" s="37">
        <v>294.14</v>
      </c>
      <c r="G47" s="18" t="s">
        <v>21</v>
      </c>
      <c r="H47" s="16">
        <f t="shared" si="0"/>
        <v>15646.829999999989</v>
      </c>
    </row>
    <row r="48" spans="1:8" ht="14" x14ac:dyDescent="0.15">
      <c r="A48" s="44">
        <v>45943</v>
      </c>
      <c r="B48" s="14" t="s">
        <v>90</v>
      </c>
      <c r="C48" s="45" t="s">
        <v>92</v>
      </c>
      <c r="D48" s="37">
        <v>1.1299999999999999</v>
      </c>
      <c r="E48" s="37">
        <v>0</v>
      </c>
      <c r="F48" s="37">
        <v>1.1299999999999999</v>
      </c>
      <c r="G48" s="18" t="s">
        <v>21</v>
      </c>
      <c r="H48" s="16">
        <f t="shared" si="0"/>
        <v>15645.69999999999</v>
      </c>
    </row>
    <row r="49" spans="1:8" ht="14" x14ac:dyDescent="0.15">
      <c r="A49" s="44">
        <v>45943</v>
      </c>
      <c r="B49" s="14" t="s">
        <v>88</v>
      </c>
      <c r="C49" s="45" t="s">
        <v>93</v>
      </c>
      <c r="D49" s="37">
        <v>31.5</v>
      </c>
      <c r="E49" s="37">
        <v>0</v>
      </c>
      <c r="F49" s="37">
        <v>31.5</v>
      </c>
      <c r="G49" s="18" t="s">
        <v>21</v>
      </c>
      <c r="H49" s="16">
        <f t="shared" si="0"/>
        <v>15614.19999999999</v>
      </c>
    </row>
    <row r="50" spans="1:8" ht="14" x14ac:dyDescent="0.15">
      <c r="A50" s="44">
        <v>45943</v>
      </c>
      <c r="B50" s="14" t="s">
        <v>90</v>
      </c>
      <c r="C50" s="45" t="s">
        <v>93</v>
      </c>
      <c r="D50" s="37">
        <v>126.06</v>
      </c>
      <c r="E50" s="37">
        <v>0</v>
      </c>
      <c r="F50" s="37">
        <v>126.06</v>
      </c>
      <c r="G50" s="18" t="s">
        <v>21</v>
      </c>
      <c r="H50" s="16">
        <f t="shared" si="0"/>
        <v>15488.13999999999</v>
      </c>
    </row>
    <row r="51" spans="1:8" ht="14" x14ac:dyDescent="0.15">
      <c r="A51" s="44">
        <v>45943</v>
      </c>
      <c r="B51" s="17" t="s">
        <v>48</v>
      </c>
      <c r="C51" s="46" t="s">
        <v>94</v>
      </c>
      <c r="D51" s="37">
        <v>150</v>
      </c>
      <c r="E51" s="37">
        <v>0</v>
      </c>
      <c r="F51" s="37">
        <v>150</v>
      </c>
      <c r="G51" s="18" t="s">
        <v>21</v>
      </c>
      <c r="H51" s="16">
        <f t="shared" si="0"/>
        <v>15338.13999999999</v>
      </c>
    </row>
    <row r="52" spans="1:8" ht="14" x14ac:dyDescent="0.15">
      <c r="A52" s="44">
        <v>45945</v>
      </c>
      <c r="B52" s="17" t="s">
        <v>19</v>
      </c>
      <c r="C52" s="45" t="s">
        <v>97</v>
      </c>
      <c r="D52" s="37">
        <v>597.11</v>
      </c>
      <c r="E52" s="37">
        <v>99.51</v>
      </c>
      <c r="F52" s="37">
        <v>497.6</v>
      </c>
      <c r="G52" s="18" t="s">
        <v>21</v>
      </c>
      <c r="H52" s="16">
        <f t="shared" si="0"/>
        <v>14741.02999999999</v>
      </c>
    </row>
    <row r="53" spans="1:8" ht="14" x14ac:dyDescent="0.15">
      <c r="A53" s="44">
        <v>45950</v>
      </c>
      <c r="B53" s="17" t="s">
        <v>18</v>
      </c>
      <c r="C53" s="46" t="s">
        <v>22</v>
      </c>
      <c r="D53" s="37">
        <v>4.25</v>
      </c>
      <c r="E53" s="37">
        <v>0</v>
      </c>
      <c r="F53" s="37">
        <v>4.25</v>
      </c>
      <c r="G53" s="18" t="s">
        <v>21</v>
      </c>
      <c r="H53" s="16">
        <f t="shared" si="0"/>
        <v>14736.77999999999</v>
      </c>
    </row>
    <row r="54" spans="1:8" ht="14" x14ac:dyDescent="0.15">
      <c r="A54" s="44">
        <v>45953</v>
      </c>
      <c r="B54" s="17" t="s">
        <v>13</v>
      </c>
      <c r="C54" s="49" t="s">
        <v>101</v>
      </c>
      <c r="D54" s="37">
        <v>150.74</v>
      </c>
      <c r="E54" s="37">
        <v>0</v>
      </c>
      <c r="F54" s="37">
        <v>150.74</v>
      </c>
      <c r="G54" s="18" t="s">
        <v>21</v>
      </c>
      <c r="H54" s="16">
        <f t="shared" si="0"/>
        <v>14586.03999999999</v>
      </c>
    </row>
    <row r="55" spans="1:8" ht="14" x14ac:dyDescent="0.15">
      <c r="A55" s="44">
        <v>45957</v>
      </c>
      <c r="B55" s="17" t="s">
        <v>102</v>
      </c>
      <c r="C55" s="46" t="s">
        <v>103</v>
      </c>
      <c r="D55" s="37">
        <v>50</v>
      </c>
      <c r="E55" s="37">
        <v>0</v>
      </c>
      <c r="F55" s="37">
        <v>50</v>
      </c>
      <c r="G55" s="18" t="s">
        <v>21</v>
      </c>
      <c r="H55" s="16">
        <f t="shared" si="0"/>
        <v>14536.03999999999</v>
      </c>
    </row>
    <row r="56" spans="1:8" ht="14" x14ac:dyDescent="0.15">
      <c r="A56" s="44">
        <v>45959</v>
      </c>
      <c r="B56" s="17" t="s">
        <v>44</v>
      </c>
      <c r="C56" s="46" t="s">
        <v>104</v>
      </c>
      <c r="D56" s="37">
        <v>120</v>
      </c>
      <c r="E56" s="37">
        <v>20</v>
      </c>
      <c r="F56" s="37">
        <v>100</v>
      </c>
      <c r="G56" s="18" t="s">
        <v>21</v>
      </c>
      <c r="H56" s="16">
        <f t="shared" si="0"/>
        <v>14416.03999999999</v>
      </c>
    </row>
    <row r="57" spans="1:8" ht="14" x14ac:dyDescent="0.15">
      <c r="A57" s="44">
        <v>45966</v>
      </c>
      <c r="B57" s="17" t="s">
        <v>64</v>
      </c>
      <c r="C57" s="46" t="s">
        <v>108</v>
      </c>
      <c r="D57" s="37">
        <v>75.260000000000005</v>
      </c>
      <c r="E57" s="37">
        <v>0</v>
      </c>
      <c r="F57" s="37">
        <v>75.260000000000005</v>
      </c>
      <c r="G57" s="18" t="s">
        <v>21</v>
      </c>
      <c r="H57" s="16">
        <f t="shared" si="0"/>
        <v>14340.77999999999</v>
      </c>
    </row>
    <row r="58" spans="1:8" ht="14" x14ac:dyDescent="0.15">
      <c r="A58" s="44">
        <v>45966</v>
      </c>
      <c r="B58" s="17" t="s">
        <v>109</v>
      </c>
      <c r="C58" s="46" t="s">
        <v>110</v>
      </c>
      <c r="D58" s="37">
        <v>31.99</v>
      </c>
      <c r="E58" s="37">
        <v>5.33</v>
      </c>
      <c r="F58" s="37">
        <v>26.659999999999997</v>
      </c>
      <c r="G58" s="18" t="s">
        <v>21</v>
      </c>
      <c r="H58" s="16">
        <f t="shared" si="0"/>
        <v>14308.78999999999</v>
      </c>
    </row>
    <row r="59" spans="1:8" ht="14" x14ac:dyDescent="0.15">
      <c r="A59" s="44">
        <v>45966</v>
      </c>
      <c r="B59" s="17" t="s">
        <v>109</v>
      </c>
      <c r="C59" s="46" t="s">
        <v>111</v>
      </c>
      <c r="D59" s="37">
        <v>148.68</v>
      </c>
      <c r="E59" s="37">
        <v>24.78</v>
      </c>
      <c r="F59" s="37">
        <v>123.9</v>
      </c>
      <c r="G59" s="18" t="s">
        <v>21</v>
      </c>
      <c r="H59" s="16">
        <f t="shared" si="0"/>
        <v>14160.10999999999</v>
      </c>
    </row>
    <row r="60" spans="1:8" x14ac:dyDescent="0.15">
      <c r="A60" s="35"/>
      <c r="B60" s="36"/>
      <c r="C60" s="48"/>
      <c r="D60" s="37"/>
      <c r="E60" s="37"/>
      <c r="F60" s="37"/>
      <c r="G60" s="18"/>
      <c r="H60" s="39"/>
    </row>
    <row r="61" spans="1:8" x14ac:dyDescent="0.15">
      <c r="A61" s="35"/>
      <c r="B61" s="36"/>
      <c r="C61" s="36"/>
      <c r="D61" s="37"/>
      <c r="E61" s="37"/>
      <c r="F61" s="37"/>
      <c r="G61" s="38"/>
      <c r="H61" s="39"/>
    </row>
    <row r="62" spans="1:8" x14ac:dyDescent="0.15">
      <c r="D62" s="40"/>
      <c r="E62" s="40"/>
      <c r="F62" s="40"/>
      <c r="G62" s="41"/>
      <c r="H62" s="40"/>
    </row>
    <row r="63" spans="1:8" x14ac:dyDescent="0.2">
      <c r="A63" s="51" t="s">
        <v>112</v>
      </c>
      <c r="B63" s="51"/>
      <c r="C63" s="51"/>
      <c r="D63" s="51"/>
      <c r="E63" s="51"/>
      <c r="F63" s="51"/>
      <c r="G63" s="51"/>
      <c r="H63" s="51"/>
    </row>
    <row r="64" spans="1:8" x14ac:dyDescent="0.2">
      <c r="A64" s="13"/>
      <c r="B64" s="14"/>
      <c r="C64" s="14"/>
      <c r="D64" s="12" t="s">
        <v>2</v>
      </c>
      <c r="E64" s="12" t="s">
        <v>3</v>
      </c>
      <c r="F64" s="12" t="s">
        <v>4</v>
      </c>
      <c r="G64" s="11" t="s">
        <v>5</v>
      </c>
      <c r="H64" s="16">
        <f>H59</f>
        <v>14160.10999999999</v>
      </c>
    </row>
    <row r="65" spans="1:8" ht="14" x14ac:dyDescent="0.15">
      <c r="A65" s="13">
        <v>45912</v>
      </c>
      <c r="B65" s="14" t="s">
        <v>49</v>
      </c>
      <c r="C65" s="45" t="s">
        <v>50</v>
      </c>
      <c r="D65" s="16">
        <v>13250</v>
      </c>
      <c r="E65" s="16">
        <v>0</v>
      </c>
      <c r="F65" s="16">
        <f>D65-E65</f>
        <v>13250</v>
      </c>
      <c r="G65" s="18" t="s">
        <v>21</v>
      </c>
      <c r="H65" s="16">
        <f>H64+D65</f>
        <v>27410.10999999999</v>
      </c>
    </row>
    <row r="66" spans="1:8" ht="14" x14ac:dyDescent="0.15">
      <c r="A66" s="13">
        <v>45915</v>
      </c>
      <c r="B66" s="14" t="s">
        <v>49</v>
      </c>
      <c r="C66" s="45" t="s">
        <v>68</v>
      </c>
      <c r="D66" s="16">
        <v>135</v>
      </c>
      <c r="E66" s="16">
        <v>0</v>
      </c>
      <c r="F66" s="16">
        <f t="shared" ref="F66:F83" si="1">D66-E66</f>
        <v>135</v>
      </c>
      <c r="G66" s="18" t="s">
        <v>21</v>
      </c>
      <c r="H66" s="16">
        <f t="shared" ref="H66:H83" si="2">H65+D66</f>
        <v>27545.10999999999</v>
      </c>
    </row>
    <row r="67" spans="1:8" ht="14" x14ac:dyDescent="0.15">
      <c r="A67" s="13">
        <v>45923</v>
      </c>
      <c r="B67" s="14" t="s">
        <v>49</v>
      </c>
      <c r="C67" s="45" t="s">
        <v>72</v>
      </c>
      <c r="D67" s="16">
        <v>20</v>
      </c>
      <c r="E67" s="16">
        <v>0</v>
      </c>
      <c r="F67" s="16">
        <f t="shared" si="1"/>
        <v>20</v>
      </c>
      <c r="G67" s="18" t="s">
        <v>21</v>
      </c>
      <c r="H67" s="16">
        <f t="shared" si="2"/>
        <v>27565.10999999999</v>
      </c>
    </row>
    <row r="68" spans="1:8" ht="14" x14ac:dyDescent="0.15">
      <c r="A68" s="13">
        <v>45923</v>
      </c>
      <c r="B68" s="14" t="s">
        <v>49</v>
      </c>
      <c r="C68" s="45" t="s">
        <v>73</v>
      </c>
      <c r="D68" s="16">
        <v>40</v>
      </c>
      <c r="E68" s="16">
        <v>0</v>
      </c>
      <c r="F68" s="16">
        <f t="shared" si="1"/>
        <v>40</v>
      </c>
      <c r="G68" s="18" t="s">
        <v>21</v>
      </c>
      <c r="H68" s="16">
        <f t="shared" si="2"/>
        <v>27605.10999999999</v>
      </c>
    </row>
    <row r="69" spans="1:8" ht="14" x14ac:dyDescent="0.15">
      <c r="A69" s="13">
        <v>45923</v>
      </c>
      <c r="B69" s="14" t="s">
        <v>49</v>
      </c>
      <c r="C69" s="45" t="s">
        <v>74</v>
      </c>
      <c r="D69" s="16">
        <v>20</v>
      </c>
      <c r="E69" s="16">
        <v>0</v>
      </c>
      <c r="F69" s="16">
        <f t="shared" si="1"/>
        <v>20</v>
      </c>
      <c r="G69" s="18" t="s">
        <v>21</v>
      </c>
      <c r="H69" s="16">
        <f t="shared" si="2"/>
        <v>27625.10999999999</v>
      </c>
    </row>
    <row r="70" spans="1:8" ht="14" x14ac:dyDescent="0.15">
      <c r="A70" s="13">
        <v>45924</v>
      </c>
      <c r="B70" s="14" t="s">
        <v>49</v>
      </c>
      <c r="C70" s="45" t="s">
        <v>75</v>
      </c>
      <c r="D70" s="16">
        <v>20</v>
      </c>
      <c r="E70" s="16">
        <v>0</v>
      </c>
      <c r="F70" s="16">
        <f t="shared" si="1"/>
        <v>20</v>
      </c>
      <c r="G70" s="18" t="s">
        <v>21</v>
      </c>
      <c r="H70" s="16">
        <f t="shared" si="2"/>
        <v>27645.10999999999</v>
      </c>
    </row>
    <row r="71" spans="1:8" ht="14" x14ac:dyDescent="0.15">
      <c r="A71" s="13">
        <v>45925</v>
      </c>
      <c r="B71" s="14" t="s">
        <v>49</v>
      </c>
      <c r="C71" s="45" t="s">
        <v>76</v>
      </c>
      <c r="D71" s="16">
        <v>20</v>
      </c>
      <c r="E71" s="16">
        <v>0</v>
      </c>
      <c r="F71" s="16">
        <f t="shared" si="1"/>
        <v>20</v>
      </c>
      <c r="G71" s="18" t="s">
        <v>21</v>
      </c>
      <c r="H71" s="16">
        <f t="shared" si="2"/>
        <v>27665.10999999999</v>
      </c>
    </row>
    <row r="72" spans="1:8" ht="14" x14ac:dyDescent="0.15">
      <c r="A72" s="13">
        <v>45929</v>
      </c>
      <c r="B72" s="14" t="s">
        <v>49</v>
      </c>
      <c r="C72" s="45" t="s">
        <v>79</v>
      </c>
      <c r="D72" s="47">
        <v>60</v>
      </c>
      <c r="E72" s="16">
        <v>0</v>
      </c>
      <c r="F72" s="16">
        <f t="shared" si="1"/>
        <v>60</v>
      </c>
      <c r="G72" s="18" t="s">
        <v>21</v>
      </c>
      <c r="H72" s="16">
        <f t="shared" si="2"/>
        <v>27725.10999999999</v>
      </c>
    </row>
    <row r="73" spans="1:8" ht="14" x14ac:dyDescent="0.15">
      <c r="A73" s="13">
        <v>45929</v>
      </c>
      <c r="B73" s="14" t="s">
        <v>49</v>
      </c>
      <c r="C73" s="45" t="s">
        <v>80</v>
      </c>
      <c r="D73" s="47">
        <v>20</v>
      </c>
      <c r="E73" s="16">
        <v>0</v>
      </c>
      <c r="F73" s="16">
        <f t="shared" si="1"/>
        <v>20</v>
      </c>
      <c r="G73" s="18" t="s">
        <v>21</v>
      </c>
      <c r="H73" s="16">
        <f t="shared" si="2"/>
        <v>27745.10999999999</v>
      </c>
    </row>
    <row r="74" spans="1:8" ht="14" x14ac:dyDescent="0.15">
      <c r="A74" s="13">
        <v>45930</v>
      </c>
      <c r="B74" s="14" t="s">
        <v>49</v>
      </c>
      <c r="C74" s="45" t="s">
        <v>81</v>
      </c>
      <c r="D74" s="47">
        <v>20</v>
      </c>
      <c r="E74" s="16">
        <v>0</v>
      </c>
      <c r="F74" s="16">
        <f t="shared" si="1"/>
        <v>20</v>
      </c>
      <c r="G74" s="18" t="s">
        <v>21</v>
      </c>
      <c r="H74" s="16">
        <f t="shared" si="2"/>
        <v>27765.10999999999</v>
      </c>
    </row>
    <row r="75" spans="1:8" ht="14" x14ac:dyDescent="0.15">
      <c r="A75" s="13">
        <v>45932</v>
      </c>
      <c r="B75" s="17" t="s">
        <v>49</v>
      </c>
      <c r="C75" s="46" t="s">
        <v>85</v>
      </c>
      <c r="D75" s="16">
        <v>20</v>
      </c>
      <c r="E75" s="16">
        <v>0</v>
      </c>
      <c r="F75" s="16">
        <f t="shared" si="1"/>
        <v>20</v>
      </c>
      <c r="G75" s="18" t="s">
        <v>21</v>
      </c>
      <c r="H75" s="16">
        <f t="shared" si="2"/>
        <v>27785.10999999999</v>
      </c>
    </row>
    <row r="76" spans="1:8" ht="14" x14ac:dyDescent="0.15">
      <c r="A76" s="44">
        <v>45943</v>
      </c>
      <c r="B76" s="17" t="s">
        <v>49</v>
      </c>
      <c r="C76" s="46" t="s">
        <v>95</v>
      </c>
      <c r="D76" s="16">
        <v>20</v>
      </c>
      <c r="E76" s="16">
        <v>0</v>
      </c>
      <c r="F76" s="16">
        <f t="shared" si="1"/>
        <v>20</v>
      </c>
      <c r="G76" s="18" t="s">
        <v>21</v>
      </c>
      <c r="H76" s="16">
        <f t="shared" si="2"/>
        <v>27805.10999999999</v>
      </c>
    </row>
    <row r="77" spans="1:8" ht="14" x14ac:dyDescent="0.15">
      <c r="A77" s="44">
        <v>45945</v>
      </c>
      <c r="B77" s="17" t="s">
        <v>49</v>
      </c>
      <c r="C77" s="46" t="s">
        <v>96</v>
      </c>
      <c r="D77" s="16">
        <v>20</v>
      </c>
      <c r="E77" s="16">
        <v>0</v>
      </c>
      <c r="F77" s="16">
        <f t="shared" si="1"/>
        <v>20</v>
      </c>
      <c r="G77" s="18" t="s">
        <v>21</v>
      </c>
      <c r="H77" s="16">
        <f t="shared" si="2"/>
        <v>27825.10999999999</v>
      </c>
    </row>
    <row r="78" spans="1:8" ht="14" x14ac:dyDescent="0.15">
      <c r="A78" s="44">
        <v>45945</v>
      </c>
      <c r="B78" s="17" t="s">
        <v>49</v>
      </c>
      <c r="C78" s="46" t="s">
        <v>98</v>
      </c>
      <c r="D78" s="16">
        <v>20</v>
      </c>
      <c r="E78" s="16">
        <v>0</v>
      </c>
      <c r="F78" s="16">
        <f t="shared" si="1"/>
        <v>20</v>
      </c>
      <c r="G78" s="18" t="s">
        <v>21</v>
      </c>
      <c r="H78" s="16">
        <f t="shared" si="2"/>
        <v>27845.10999999999</v>
      </c>
    </row>
    <row r="79" spans="1:8" ht="14" x14ac:dyDescent="0.15">
      <c r="A79" s="44">
        <v>45950</v>
      </c>
      <c r="B79" s="17" t="s">
        <v>49</v>
      </c>
      <c r="C79" s="46" t="s">
        <v>99</v>
      </c>
      <c r="D79" s="16">
        <v>20</v>
      </c>
      <c r="E79" s="16">
        <v>0</v>
      </c>
      <c r="F79" s="16">
        <f t="shared" si="1"/>
        <v>20</v>
      </c>
      <c r="G79" s="18" t="s">
        <v>21</v>
      </c>
      <c r="H79" s="16">
        <f t="shared" si="2"/>
        <v>27865.10999999999</v>
      </c>
    </row>
    <row r="80" spans="1:8" ht="14" x14ac:dyDescent="0.15">
      <c r="A80" s="44">
        <v>45952</v>
      </c>
      <c r="B80" s="17" t="s">
        <v>49</v>
      </c>
      <c r="C80" s="46" t="s">
        <v>100</v>
      </c>
      <c r="D80" s="16">
        <v>20</v>
      </c>
      <c r="E80" s="16">
        <v>0</v>
      </c>
      <c r="F80" s="16">
        <f t="shared" si="1"/>
        <v>20</v>
      </c>
      <c r="G80" s="18" t="s">
        <v>21</v>
      </c>
      <c r="H80" s="16">
        <f t="shared" si="2"/>
        <v>27885.10999999999</v>
      </c>
    </row>
    <row r="81" spans="1:9" ht="14" x14ac:dyDescent="0.15">
      <c r="A81" s="44">
        <v>45964</v>
      </c>
      <c r="B81" s="17" t="s">
        <v>49</v>
      </c>
      <c r="C81" s="46" t="s">
        <v>105</v>
      </c>
      <c r="D81" s="16">
        <v>161</v>
      </c>
      <c r="E81" s="16">
        <v>0</v>
      </c>
      <c r="F81" s="16">
        <f t="shared" si="1"/>
        <v>161</v>
      </c>
      <c r="G81" s="18" t="s">
        <v>21</v>
      </c>
      <c r="H81" s="16">
        <f t="shared" si="2"/>
        <v>28046.10999999999</v>
      </c>
    </row>
    <row r="82" spans="1:9" ht="14" x14ac:dyDescent="0.15">
      <c r="A82" s="44">
        <v>45964</v>
      </c>
      <c r="B82" s="17" t="s">
        <v>49</v>
      </c>
      <c r="C82" s="46" t="s">
        <v>106</v>
      </c>
      <c r="D82" s="16">
        <v>20</v>
      </c>
      <c r="E82" s="16">
        <v>0</v>
      </c>
      <c r="F82" s="16">
        <f t="shared" si="1"/>
        <v>20</v>
      </c>
      <c r="G82" s="18" t="s">
        <v>21</v>
      </c>
      <c r="H82" s="16">
        <f t="shared" si="2"/>
        <v>28066.10999999999</v>
      </c>
    </row>
    <row r="83" spans="1:9" ht="14" x14ac:dyDescent="0.15">
      <c r="A83" s="44">
        <v>45964</v>
      </c>
      <c r="B83" s="17" t="s">
        <v>49</v>
      </c>
      <c r="C83" s="46" t="s">
        <v>107</v>
      </c>
      <c r="D83" s="16">
        <v>20</v>
      </c>
      <c r="E83" s="16">
        <v>0</v>
      </c>
      <c r="F83" s="16">
        <f t="shared" si="1"/>
        <v>20</v>
      </c>
      <c r="G83" s="18" t="s">
        <v>21</v>
      </c>
      <c r="H83" s="16">
        <f t="shared" si="2"/>
        <v>28086.10999999999</v>
      </c>
      <c r="I83" s="9" t="s">
        <v>124</v>
      </c>
    </row>
    <row r="84" spans="1:9" ht="18" customHeight="1" x14ac:dyDescent="0.2">
      <c r="A84" s="19"/>
      <c r="B84" s="20"/>
      <c r="D84" s="9"/>
      <c r="E84" s="9"/>
      <c r="F84" s="9"/>
      <c r="G84" s="20"/>
      <c r="H84" s="20"/>
    </row>
    <row r="85" spans="1:9" ht="17" customHeight="1" x14ac:dyDescent="0.2">
      <c r="A85" s="20" t="s">
        <v>7</v>
      </c>
      <c r="C85" s="20"/>
      <c r="D85" s="9"/>
      <c r="E85" s="9"/>
      <c r="F85" s="9"/>
    </row>
    <row r="86" spans="1:9" ht="17" customHeight="1" x14ac:dyDescent="0.2">
      <c r="A86" s="20"/>
      <c r="C86" s="20"/>
      <c r="D86" s="9"/>
      <c r="E86" s="9"/>
      <c r="F86" s="9"/>
    </row>
    <row r="87" spans="1:9" ht="17" customHeight="1" thickBot="1" x14ac:dyDescent="0.25">
      <c r="A87" s="20" t="s">
        <v>17</v>
      </c>
      <c r="B87" s="20"/>
      <c r="C87" s="20"/>
      <c r="D87" s="9"/>
      <c r="E87" s="9"/>
      <c r="F87" s="9"/>
    </row>
    <row r="88" spans="1:9" ht="17" customHeight="1" x14ac:dyDescent="0.2">
      <c r="A88" s="26" t="s">
        <v>11</v>
      </c>
      <c r="B88" s="27" t="s">
        <v>0</v>
      </c>
      <c r="C88" s="27" t="s">
        <v>1</v>
      </c>
      <c r="D88" s="28" t="s">
        <v>2</v>
      </c>
      <c r="E88" s="28" t="s">
        <v>3</v>
      </c>
      <c r="F88" s="86" t="s">
        <v>4</v>
      </c>
    </row>
    <row r="89" spans="1:9" ht="18" x14ac:dyDescent="0.2">
      <c r="A89" s="25">
        <v>45976</v>
      </c>
      <c r="B89" s="4" t="s">
        <v>6</v>
      </c>
      <c r="C89" s="4" t="s">
        <v>113</v>
      </c>
      <c r="D89" s="8">
        <v>367.64</v>
      </c>
      <c r="E89" s="8">
        <v>0</v>
      </c>
      <c r="F89" s="53">
        <f t="shared" ref="F89:F99" si="3">D89-E89</f>
        <v>367.64</v>
      </c>
    </row>
    <row r="90" spans="1:9" ht="18" x14ac:dyDescent="0.2">
      <c r="A90" s="25">
        <v>45976</v>
      </c>
      <c r="B90" s="4" t="s">
        <v>6</v>
      </c>
      <c r="C90" s="4" t="s">
        <v>114</v>
      </c>
      <c r="D90" s="8">
        <v>157.56</v>
      </c>
      <c r="E90" s="8">
        <v>0</v>
      </c>
      <c r="F90" s="53">
        <f t="shared" si="3"/>
        <v>157.56</v>
      </c>
    </row>
    <row r="91" spans="1:9" ht="19" x14ac:dyDescent="0.2">
      <c r="A91" s="25">
        <v>45976</v>
      </c>
      <c r="B91" s="4" t="s">
        <v>6</v>
      </c>
      <c r="C91" s="6" t="s">
        <v>115</v>
      </c>
      <c r="D91" s="8">
        <v>1.1299999999999999</v>
      </c>
      <c r="E91" s="8">
        <v>0</v>
      </c>
      <c r="F91" s="53">
        <f t="shared" si="3"/>
        <v>1.1299999999999999</v>
      </c>
    </row>
    <row r="92" spans="1:9" ht="19" x14ac:dyDescent="0.2">
      <c r="A92" s="25">
        <v>45970</v>
      </c>
      <c r="B92" s="4" t="s">
        <v>6</v>
      </c>
      <c r="C92" s="6" t="s">
        <v>116</v>
      </c>
      <c r="D92" s="8">
        <v>95.88</v>
      </c>
      <c r="E92" s="8">
        <v>15.98</v>
      </c>
      <c r="F92" s="53">
        <f t="shared" si="3"/>
        <v>79.899999999999991</v>
      </c>
    </row>
    <row r="93" spans="1:9" ht="57" x14ac:dyDescent="0.2">
      <c r="A93" s="54">
        <v>45974</v>
      </c>
      <c r="B93" s="55" t="s">
        <v>6</v>
      </c>
      <c r="C93" s="6" t="s">
        <v>117</v>
      </c>
      <c r="D93" s="56">
        <f>2*95.88</f>
        <v>191.76</v>
      </c>
      <c r="E93" s="56">
        <f>2*15.98</f>
        <v>31.96</v>
      </c>
      <c r="F93" s="53">
        <f t="shared" si="3"/>
        <v>159.79999999999998</v>
      </c>
    </row>
    <row r="94" spans="1:9" ht="38" x14ac:dyDescent="0.2">
      <c r="A94" s="54">
        <v>45951</v>
      </c>
      <c r="B94" s="55" t="s">
        <v>6</v>
      </c>
      <c r="C94" s="57" t="s">
        <v>118</v>
      </c>
      <c r="D94" s="56">
        <f>15.9*0.75</f>
        <v>11.925000000000001</v>
      </c>
      <c r="E94" s="56">
        <v>2.65</v>
      </c>
      <c r="F94" s="53">
        <f t="shared" si="3"/>
        <v>9.2750000000000004</v>
      </c>
    </row>
    <row r="95" spans="1:9" ht="38" x14ac:dyDescent="0.2">
      <c r="A95" s="87">
        <v>45979</v>
      </c>
      <c r="B95" s="88" t="s">
        <v>18</v>
      </c>
      <c r="C95" s="89" t="s">
        <v>126</v>
      </c>
      <c r="D95" s="90">
        <v>4.25</v>
      </c>
      <c r="E95" s="90"/>
      <c r="F95" s="91">
        <f t="shared" si="3"/>
        <v>4.25</v>
      </c>
    </row>
    <row r="96" spans="1:9" ht="38" x14ac:dyDescent="0.2">
      <c r="A96" s="54">
        <v>45974</v>
      </c>
      <c r="B96" s="55" t="s">
        <v>119</v>
      </c>
      <c r="C96" s="57" t="s">
        <v>125</v>
      </c>
      <c r="D96" s="56">
        <v>112.83</v>
      </c>
      <c r="E96" s="56"/>
      <c r="F96" s="53">
        <f t="shared" si="3"/>
        <v>112.83</v>
      </c>
    </row>
    <row r="97" spans="1:6" ht="19" x14ac:dyDescent="0.2">
      <c r="A97" s="54">
        <v>45961</v>
      </c>
      <c r="B97" s="55" t="s">
        <v>120</v>
      </c>
      <c r="C97" s="57" t="s">
        <v>121</v>
      </c>
      <c r="D97" s="56">
        <v>597.11</v>
      </c>
      <c r="E97" s="56">
        <v>99.51</v>
      </c>
      <c r="F97" s="53">
        <f t="shared" si="3"/>
        <v>497.6</v>
      </c>
    </row>
    <row r="98" spans="1:6" ht="18" x14ac:dyDescent="0.2">
      <c r="A98" s="54"/>
      <c r="B98" s="55"/>
      <c r="C98" s="57"/>
      <c r="D98" s="56"/>
      <c r="E98" s="56"/>
      <c r="F98" s="53">
        <f t="shared" si="3"/>
        <v>0</v>
      </c>
    </row>
    <row r="99" spans="1:6" ht="20" thickBot="1" x14ac:dyDescent="0.25">
      <c r="A99" s="92">
        <v>45974</v>
      </c>
      <c r="B99" s="93" t="s">
        <v>122</v>
      </c>
      <c r="C99" s="94" t="s">
        <v>123</v>
      </c>
      <c r="D99" s="95">
        <v>65</v>
      </c>
      <c r="E99" s="95">
        <v>13</v>
      </c>
      <c r="F99" s="96">
        <f t="shared" si="3"/>
        <v>52</v>
      </c>
    </row>
    <row r="100" spans="1:6" x14ac:dyDescent="0.2">
      <c r="C100" s="23"/>
    </row>
    <row r="101" spans="1:6" x14ac:dyDescent="0.2">
      <c r="A101" s="20" t="s">
        <v>12</v>
      </c>
      <c r="B101" s="20"/>
      <c r="C101" s="20"/>
    </row>
    <row r="102" spans="1:6" x14ac:dyDescent="0.2">
      <c r="B102" s="20"/>
      <c r="C102" s="20"/>
    </row>
    <row r="103" spans="1:6" x14ac:dyDescent="0.2">
      <c r="A103" s="20"/>
      <c r="B103" s="20"/>
      <c r="C103" s="20"/>
    </row>
    <row r="104" spans="1:6" x14ac:dyDescent="0.2">
      <c r="A104" s="20" t="s">
        <v>10</v>
      </c>
    </row>
    <row r="105" spans="1:6" x14ac:dyDescent="0.2">
      <c r="A105" s="22" t="s">
        <v>8</v>
      </c>
    </row>
  </sheetData>
  <mergeCells count="2">
    <mergeCell ref="A1:H1"/>
    <mergeCell ref="A63:H63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A2:J13"/>
  <sheetViews>
    <sheetView zoomScale="120" zoomScaleNormal="120" workbookViewId="0">
      <selection activeCell="B3" sqref="B3:I12"/>
    </sheetView>
  </sheetViews>
  <sheetFormatPr baseColWidth="10" defaultRowHeight="15" x14ac:dyDescent="0.2"/>
  <cols>
    <col min="1" max="1" width="6.1640625" customWidth="1"/>
    <col min="2" max="2" width="13.83203125" style="1" customWidth="1"/>
    <col min="3" max="3" width="38.33203125" style="1" bestFit="1" customWidth="1"/>
    <col min="4" max="4" width="45.33203125" style="1" customWidth="1"/>
    <col min="5" max="9" width="13.33203125" style="1" customWidth="1"/>
    <col min="10" max="10" width="11.1640625" style="1" customWidth="1"/>
  </cols>
  <sheetData>
    <row r="2" spans="1:10" ht="20" customHeight="1" thickBot="1" x14ac:dyDescent="0.25">
      <c r="B2" s="52" t="s">
        <v>15</v>
      </c>
      <c r="C2" s="52"/>
      <c r="D2" s="52"/>
      <c r="E2" s="7"/>
      <c r="F2" s="7"/>
      <c r="G2" s="7"/>
      <c r="H2" s="7"/>
      <c r="I2" s="7"/>
      <c r="J2" s="2"/>
    </row>
    <row r="3" spans="1:10" ht="38" x14ac:dyDescent="0.2">
      <c r="B3" s="58" t="s">
        <v>11</v>
      </c>
      <c r="C3" s="59" t="s">
        <v>0</v>
      </c>
      <c r="D3" s="59" t="s">
        <v>1</v>
      </c>
      <c r="E3" s="29" t="s">
        <v>2</v>
      </c>
      <c r="F3" s="29" t="s">
        <v>3</v>
      </c>
      <c r="G3" s="29" t="s">
        <v>14</v>
      </c>
      <c r="H3" s="28" t="s">
        <v>4</v>
      </c>
      <c r="I3" s="30"/>
      <c r="J3" s="3"/>
    </row>
    <row r="4" spans="1:10" ht="19" x14ac:dyDescent="0.2">
      <c r="B4" s="60">
        <v>45976</v>
      </c>
      <c r="C4" s="6" t="s">
        <v>6</v>
      </c>
      <c r="D4" s="6" t="s">
        <v>113</v>
      </c>
      <c r="E4" s="61">
        <v>367.64</v>
      </c>
      <c r="F4" s="61">
        <v>0</v>
      </c>
      <c r="G4" s="67">
        <v>73.5</v>
      </c>
      <c r="H4" s="5">
        <f>E4-F4-G4</f>
        <v>294.14</v>
      </c>
      <c r="I4" s="31"/>
    </row>
    <row r="5" spans="1:10" ht="19" x14ac:dyDescent="0.2">
      <c r="B5" s="60">
        <v>45976</v>
      </c>
      <c r="C5" s="6" t="s">
        <v>6</v>
      </c>
      <c r="D5" s="6" t="s">
        <v>114</v>
      </c>
      <c r="E5" s="61">
        <v>157.56</v>
      </c>
      <c r="F5" s="61">
        <v>0</v>
      </c>
      <c r="G5" s="67">
        <v>31.5</v>
      </c>
      <c r="H5" s="5">
        <f t="shared" ref="H5:H7" si="0">E5-F5-G5</f>
        <v>126.06</v>
      </c>
      <c r="I5" s="32">
        <f>G4+G5</f>
        <v>105</v>
      </c>
    </row>
    <row r="6" spans="1:10" ht="19" x14ac:dyDescent="0.2">
      <c r="B6" s="60">
        <v>45976</v>
      </c>
      <c r="C6" s="6" t="s">
        <v>6</v>
      </c>
      <c r="D6" s="6" t="s">
        <v>115</v>
      </c>
      <c r="E6" s="61">
        <v>1.1299999999999999</v>
      </c>
      <c r="F6" s="61">
        <v>0</v>
      </c>
      <c r="G6" s="68">
        <v>0</v>
      </c>
      <c r="H6" s="5">
        <f t="shared" si="0"/>
        <v>1.1299999999999999</v>
      </c>
      <c r="I6" s="33">
        <f>H4+H5+H6</f>
        <v>421.33</v>
      </c>
    </row>
    <row r="7" spans="1:10" ht="19" x14ac:dyDescent="0.25">
      <c r="A7" s="24"/>
      <c r="B7" s="60">
        <v>45970</v>
      </c>
      <c r="C7" s="6" t="s">
        <v>6</v>
      </c>
      <c r="D7" s="6" t="s">
        <v>116</v>
      </c>
      <c r="E7" s="61">
        <v>95.88</v>
      </c>
      <c r="F7" s="61">
        <v>15.98</v>
      </c>
      <c r="G7" s="68">
        <f t="shared" ref="G4:G13" si="1">E7-F7</f>
        <v>79.899999999999991</v>
      </c>
      <c r="H7" s="69"/>
      <c r="I7" s="71"/>
    </row>
    <row r="8" spans="1:10" ht="57" x14ac:dyDescent="0.25">
      <c r="A8" s="24"/>
      <c r="B8" s="60">
        <v>45974</v>
      </c>
      <c r="C8" s="6" t="s">
        <v>6</v>
      </c>
      <c r="D8" s="6" t="s">
        <v>117</v>
      </c>
      <c r="E8" s="61">
        <f>2*95.88</f>
        <v>191.76</v>
      </c>
      <c r="F8" s="61">
        <f>2*15.98</f>
        <v>31.96</v>
      </c>
      <c r="G8" s="68">
        <f t="shared" si="1"/>
        <v>159.79999999999998</v>
      </c>
      <c r="H8" s="6"/>
      <c r="I8" s="72"/>
      <c r="J8" s="42"/>
    </row>
    <row r="9" spans="1:10" ht="38" x14ac:dyDescent="0.25">
      <c r="A9" s="24"/>
      <c r="B9" s="60">
        <v>45951</v>
      </c>
      <c r="C9" s="6" t="s">
        <v>6</v>
      </c>
      <c r="D9" s="6" t="s">
        <v>118</v>
      </c>
      <c r="E9" s="61">
        <f>15.9*0.75</f>
        <v>11.925000000000001</v>
      </c>
      <c r="F9" s="61">
        <v>2.65</v>
      </c>
      <c r="G9" s="68">
        <f t="shared" si="1"/>
        <v>9.2750000000000004</v>
      </c>
      <c r="H9" s="6"/>
      <c r="I9" s="72"/>
      <c r="J9" s="42"/>
    </row>
    <row r="10" spans="1:10" ht="38" x14ac:dyDescent="0.2">
      <c r="B10" s="80">
        <v>45979</v>
      </c>
      <c r="C10" s="81" t="s">
        <v>18</v>
      </c>
      <c r="D10" s="81" t="s">
        <v>126</v>
      </c>
      <c r="E10" s="82">
        <v>4.25</v>
      </c>
      <c r="F10" s="82"/>
      <c r="G10" s="83">
        <f t="shared" si="1"/>
        <v>4.25</v>
      </c>
      <c r="H10" s="84"/>
      <c r="I10" s="85"/>
    </row>
    <row r="11" spans="1:10" ht="38" x14ac:dyDescent="0.2">
      <c r="B11" s="60">
        <v>45974</v>
      </c>
      <c r="C11" s="6" t="s">
        <v>119</v>
      </c>
      <c r="D11" s="6" t="s">
        <v>127</v>
      </c>
      <c r="E11" s="61">
        <v>112.83</v>
      </c>
      <c r="F11" s="61"/>
      <c r="G11" s="68">
        <f t="shared" si="1"/>
        <v>112.83</v>
      </c>
      <c r="H11" s="70"/>
      <c r="I11" s="73"/>
    </row>
    <row r="12" spans="1:10" ht="20" thickBot="1" x14ac:dyDescent="0.25">
      <c r="B12" s="74">
        <v>45961</v>
      </c>
      <c r="C12" s="75" t="s">
        <v>120</v>
      </c>
      <c r="D12" s="75" t="s">
        <v>121</v>
      </c>
      <c r="E12" s="76">
        <v>597.11</v>
      </c>
      <c r="F12" s="76">
        <v>99.51</v>
      </c>
      <c r="G12" s="77">
        <f t="shared" si="1"/>
        <v>497.6</v>
      </c>
      <c r="H12" s="78"/>
      <c r="I12" s="79"/>
    </row>
    <row r="13" spans="1:10" ht="16" x14ac:dyDescent="0.2">
      <c r="B13" s="62"/>
      <c r="C13" s="63"/>
      <c r="D13" s="64"/>
      <c r="E13" s="65"/>
      <c r="F13" s="65"/>
      <c r="G13" s="66">
        <f t="shared" si="1"/>
        <v>0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2025-11-18T09:13:16Z</dcterms:modified>
  <cp:category/>
  <cp:contentStatus/>
</cp:coreProperties>
</file>