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agbirch/Library/CloudStorage/Dropbox/Parish Council Meetings/20251009/"/>
    </mc:Choice>
  </mc:AlternateContent>
  <xr:revisionPtr revIDLastSave="0" documentId="13_ncr:1_{B6BE5B49-D006-2C4E-B36E-50686CD798CD}" xr6:coauthVersionLast="47" xr6:coauthVersionMax="47" xr10:uidLastSave="{00000000-0000-0000-0000-000000000000}"/>
  <bookViews>
    <workbookView xWindow="32200" yWindow="-1520" windowWidth="31340" windowHeight="19640" xr2:uid="{AB26E7B8-BCFC-4854-8046-64B64864905E}"/>
  </bookViews>
  <sheets>
    <sheet name="Summary" sheetId="1" r:id="rId1"/>
    <sheet name="Sheet2" sheetId="2" r:id="rId2"/>
  </sheets>
  <definedNames>
    <definedName name="_xlnm.Print_Area" localSheetId="0">Summary!$A$74:$F$78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" l="1"/>
  <c r="G16" i="2"/>
  <c r="G15" i="2"/>
  <c r="G14" i="2"/>
  <c r="G13" i="2"/>
  <c r="G12" i="2"/>
  <c r="F83" i="1"/>
  <c r="F64" i="1"/>
  <c r="F65" i="1"/>
  <c r="F66" i="1"/>
  <c r="F67" i="1"/>
  <c r="F68" i="1"/>
  <c r="F69" i="1"/>
  <c r="F70" i="1"/>
  <c r="F71" i="1"/>
  <c r="F72" i="1"/>
  <c r="F73" i="1"/>
  <c r="F63" i="1"/>
  <c r="H4" i="1"/>
  <c r="F84" i="1" l="1"/>
  <c r="H6" i="2" l="1"/>
  <c r="F81" i="1" l="1"/>
  <c r="F82" i="1"/>
  <c r="F80" i="1"/>
  <c r="I5" i="2" l="1"/>
  <c r="H5" i="2" l="1"/>
  <c r="H4" i="2"/>
  <c r="I6" i="2" l="1"/>
  <c r="H5" i="1" l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l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l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</calcChain>
</file>

<file path=xl/sharedStrings.xml><?xml version="1.0" encoding="utf-8"?>
<sst xmlns="http://schemas.openxmlformats.org/spreadsheetml/2006/main" count="262" uniqueCount="114">
  <si>
    <t>Who</t>
  </si>
  <si>
    <t>What</t>
  </si>
  <si>
    <t>Gross</t>
  </si>
  <si>
    <t>VAT</t>
  </si>
  <si>
    <t>NET</t>
  </si>
  <si>
    <t>Accts Yr</t>
  </si>
  <si>
    <t>Morag Birch</t>
  </si>
  <si>
    <t>Accruals</t>
  </si>
  <si>
    <t xml:space="preserve"> </t>
  </si>
  <si>
    <t>Balance</t>
  </si>
  <si>
    <t>NOTES:</t>
  </si>
  <si>
    <t>Date</t>
  </si>
  <si>
    <t>Invoices approved for payment but not yet cleared / Pending Receipts</t>
  </si>
  <si>
    <t>Business Stream</t>
  </si>
  <si>
    <t>HMRC Tax</t>
  </si>
  <si>
    <r>
      <t>Invoices/</t>
    </r>
    <r>
      <rPr>
        <b/>
        <sz val="14"/>
        <color theme="7" tint="-0.249977111117893"/>
        <rFont val="Arial"/>
        <family val="2"/>
      </rPr>
      <t>Expenditure requiring approval</t>
    </r>
  </si>
  <si>
    <t>Ruth Cooper</t>
  </si>
  <si>
    <r>
      <t>Invoices/</t>
    </r>
    <r>
      <rPr>
        <b/>
        <sz val="10"/>
        <color theme="7" tint="-0.249977111117893"/>
        <rFont val="Arial"/>
        <family val="2"/>
      </rPr>
      <t xml:space="preserve">Expenditure </t>
    </r>
    <r>
      <rPr>
        <b/>
        <sz val="10"/>
        <color theme="1"/>
        <rFont val="Arial"/>
        <family val="2"/>
      </rPr>
      <t>requiring approval</t>
    </r>
  </si>
  <si>
    <t>Lloyds Bank</t>
  </si>
  <si>
    <t>M H Kennedy</t>
  </si>
  <si>
    <t>Hooli</t>
  </si>
  <si>
    <t>2025-26</t>
  </si>
  <si>
    <t>Bank Monthly Service Charges</t>
  </si>
  <si>
    <t>Sussex Heart Charity</t>
  </si>
  <si>
    <t>Ralph Restorations</t>
  </si>
  <si>
    <t>HMRC(Tax Mnth 3 2025-26)</t>
  </si>
  <si>
    <t>Clerk: May Pay</t>
  </si>
  <si>
    <t>Morag Birch(Tax Mnth 3 2025-26)</t>
  </si>
  <si>
    <t>Clerk: May Expense</t>
  </si>
  <si>
    <t>HMRC(Tax Mnth  3 2025-26)</t>
  </si>
  <si>
    <t>RFO: May Pay</t>
  </si>
  <si>
    <t>Grass Cut May 2025</t>
  </si>
  <si>
    <t>New PC Register</t>
  </si>
  <si>
    <t>Iping Phone Box Refurbishment</t>
  </si>
  <si>
    <t>Iping Bus Shelter - Paint</t>
  </si>
  <si>
    <t>CPR Attendee Shortfall Charge</t>
  </si>
  <si>
    <t>S K Electrical</t>
  </si>
  <si>
    <t>AED Installation Iping Phone Box</t>
  </si>
  <si>
    <t>HMRC(Tax Mnth 4 2025-26)</t>
  </si>
  <si>
    <t>Clerk: June Pay</t>
  </si>
  <si>
    <t>Morag Birch(Tax Mnth 4 2025-26)</t>
  </si>
  <si>
    <t>Clerk: June Expense</t>
  </si>
  <si>
    <t>HMRC(Tax Mnth  4 2025-26)</t>
  </si>
  <si>
    <t>RFO: June Pay</t>
  </si>
  <si>
    <t>Grass Cut June 2025</t>
  </si>
  <si>
    <t>Wel Medical</t>
  </si>
  <si>
    <t>Spare AED Pads</t>
  </si>
  <si>
    <t xml:space="preserve">Moore East Midlands </t>
  </si>
  <si>
    <t>External Audit 2024-25</t>
  </si>
  <si>
    <t>J C Miles</t>
  </si>
  <si>
    <t>Repair of Allotment Mower</t>
  </si>
  <si>
    <t>Clerk: July Pay</t>
  </si>
  <si>
    <t>Clerk: July Expense</t>
  </si>
  <si>
    <t>RFO: July Pay</t>
  </si>
  <si>
    <t>8 x Litter Pick(To be held at Rotherhill)</t>
  </si>
  <si>
    <t>4 x Bin Bag Holder(To be held at Rotherhill)</t>
  </si>
  <si>
    <t>Printing Autumn Newsletter</t>
  </si>
  <si>
    <t>Clear Round Pest Services Ltd</t>
  </si>
  <si>
    <t>Removal of wasps nest  - CV Playground</t>
  </si>
  <si>
    <t>X-Net Services</t>
  </si>
  <si>
    <t>Website changes to include Cemetery Search Page</t>
  </si>
  <si>
    <t>Allotment Water Supply Apr-Jul DD</t>
  </si>
  <si>
    <t>WSCC</t>
  </si>
  <si>
    <t>Stedham Memorial Hall</t>
  </si>
  <si>
    <t>AED Light</t>
  </si>
  <si>
    <t>KSS Air Ambulance</t>
  </si>
  <si>
    <t>Opening Balance 1st June 2025</t>
  </si>
  <si>
    <t>SIPC</t>
  </si>
  <si>
    <t>Precept 2025-26 2nd Installment</t>
  </si>
  <si>
    <t>HMRC(Tax Mnth 6 2025-26)</t>
  </si>
  <si>
    <t>Clerk:  August Pay</t>
  </si>
  <si>
    <t>Morag Birch(Tax Mnth 6 2025-26)</t>
  </si>
  <si>
    <t>Clerk: August Pay</t>
  </si>
  <si>
    <t>Clerk: August Expense</t>
  </si>
  <si>
    <t>RFO: August Pay</t>
  </si>
  <si>
    <t>100 x 2nd Class stamps for Newsletters</t>
  </si>
  <si>
    <t>3 x 25 Envelopes Newsletter</t>
  </si>
  <si>
    <t>20 x Archive Boxes</t>
  </si>
  <si>
    <t>Bags for Newsletters</t>
  </si>
  <si>
    <t>Mulberry LA Services Ltd</t>
  </si>
  <si>
    <t>Training AGAR Assertion 10</t>
  </si>
  <si>
    <t>Tea Club 3/9/25 Consumables</t>
  </si>
  <si>
    <t>Stedham Sports Association</t>
  </si>
  <si>
    <t>Tea Club 3/9/25 Room Hire</t>
  </si>
  <si>
    <t>Terry Stevens</t>
  </si>
  <si>
    <t>Annual Rent 2025-26 CV Playing Field &amp; Allotments</t>
  </si>
  <si>
    <t>Teaclub 3/9/25 Receipts</t>
  </si>
  <si>
    <t>Grass Cut August 2025</t>
  </si>
  <si>
    <t>Emorsgate Seeds</t>
  </si>
  <si>
    <t>Beelines Project</t>
  </si>
  <si>
    <t>Allotment 2A Hodgson</t>
  </si>
  <si>
    <t>Allotment 8 Miles</t>
  </si>
  <si>
    <t>Allotment 7 Mitchell</t>
  </si>
  <si>
    <t>Allotment 1 Ford</t>
  </si>
  <si>
    <t>Allotment 10 Bowles</t>
  </si>
  <si>
    <t>Information Commissioner's Offuce</t>
  </si>
  <si>
    <t>Annual Fee</t>
  </si>
  <si>
    <t>Allotments 3&amp;4 Page</t>
  </si>
  <si>
    <t>Allotment 2 Harrison-Pile</t>
  </si>
  <si>
    <t>Allotment 6A Thole-Laird</t>
  </si>
  <si>
    <t>Amanda Hollinghead</t>
  </si>
  <si>
    <t>Skip Hire for Allotments</t>
  </si>
  <si>
    <t>Bi-annual Domain Fee</t>
  </si>
  <si>
    <t>Allotment 5 Axelton</t>
  </si>
  <si>
    <t>Income received since 1st June 2025</t>
  </si>
  <si>
    <t>September Pay (Clerk) (£13.13/hour)</t>
  </si>
  <si>
    <t>September    Pay (RFO) (£13.13/hour)</t>
  </si>
  <si>
    <t>September    Expenses (Clerk)</t>
  </si>
  <si>
    <t>Donation request</t>
  </si>
  <si>
    <t>Bank Balance 8th October 2025</t>
  </si>
  <si>
    <t>September Pay (RFO) (£13.13/hour)</t>
  </si>
  <si>
    <t>September Expenses (Clerk)</t>
  </si>
  <si>
    <t>AED Light (Paid out of SIPC Community Fund)</t>
  </si>
  <si>
    <t>Payments made since 1st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</si>
</sst>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&quot;£&quot;#,##0.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7" tint="-0.249977111117893"/>
      <name val="Arial"/>
      <family val="2"/>
    </font>
    <font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7" tint="-0.249977111117893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left" vertical="top"/>
    </xf>
    <xf numFmtId="164" fontId="1" fillId="0" borderId="0" xfId="1" applyFont="1" applyAlignment="1">
      <alignment horizontal="left" vertical="top"/>
    </xf>
    <xf numFmtId="164" fontId="4" fillId="0" borderId="0" xfId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165" fontId="6" fillId="2" borderId="1" xfId="1" applyNumberFormat="1" applyFont="1" applyFill="1" applyBorder="1" applyAlignment="1">
      <alignment horizontal="right" vertical="top"/>
    </xf>
    <xf numFmtId="0" fontId="5" fillId="0" borderId="1" xfId="0" applyFont="1" applyBorder="1" applyAlignment="1">
      <alignment horizontal="left" vertical="top" wrapText="1"/>
    </xf>
    <xf numFmtId="164" fontId="5" fillId="0" borderId="0" xfId="1" applyFont="1" applyAlignment="1">
      <alignment horizontal="left" vertical="top"/>
    </xf>
    <xf numFmtId="164" fontId="5" fillId="0" borderId="1" xfId="1" applyFont="1" applyFill="1" applyBorder="1" applyAlignment="1">
      <alignment horizontal="left" vertical="top"/>
    </xf>
    <xf numFmtId="164" fontId="6" fillId="0" borderId="1" xfId="1" applyFont="1" applyFill="1" applyBorder="1" applyAlignment="1">
      <alignment horizontal="left" vertical="top"/>
    </xf>
    <xf numFmtId="164" fontId="6" fillId="3" borderId="1" xfId="1" applyFont="1" applyFill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14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164" fontId="9" fillId="0" borderId="1" xfId="1" applyFont="1" applyBorder="1" applyAlignment="1">
      <alignment horizontal="left" vertical="top"/>
    </xf>
    <xf numFmtId="14" fontId="10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164" fontId="10" fillId="0" borderId="1" xfId="1" applyFont="1" applyFill="1" applyBorder="1" applyAlignment="1">
      <alignment horizontal="left" vertical="top"/>
    </xf>
    <xf numFmtId="164" fontId="10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vertical="top"/>
    </xf>
    <xf numFmtId="0" fontId="10" fillId="0" borderId="1" xfId="0" applyFont="1" applyBorder="1"/>
    <xf numFmtId="14" fontId="10" fillId="0" borderId="0" xfId="0" applyNumberFormat="1" applyFont="1" applyAlignment="1">
      <alignment vertical="top"/>
    </xf>
    <xf numFmtId="14" fontId="9" fillId="0" borderId="0" xfId="0" applyNumberFormat="1" applyFont="1" applyAlignment="1">
      <alignment horizontal="left" vertical="top"/>
    </xf>
    <xf numFmtId="164" fontId="10" fillId="0" borderId="0" xfId="1" applyFont="1" applyAlignment="1">
      <alignment horizontal="left" vertical="top"/>
    </xf>
    <xf numFmtId="14" fontId="10" fillId="0" borderId="0" xfId="0" applyNumberFormat="1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8" fillId="0" borderId="0" xfId="0" applyFont="1"/>
    <xf numFmtId="14" fontId="5" fillId="0" borderId="8" xfId="0" applyNumberFormat="1" applyFont="1" applyBorder="1" applyAlignment="1">
      <alignment horizontal="left" vertical="top"/>
    </xf>
    <xf numFmtId="14" fontId="4" fillId="0" borderId="5" xfId="0" applyNumberFormat="1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164" fontId="4" fillId="0" borderId="6" xfId="1" applyFont="1" applyBorder="1" applyAlignment="1">
      <alignment horizontal="left" vertical="top"/>
    </xf>
    <xf numFmtId="164" fontId="4" fillId="0" borderId="6" xfId="1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165" fontId="4" fillId="3" borderId="9" xfId="0" applyNumberFormat="1" applyFont="1" applyFill="1" applyBorder="1" applyAlignment="1">
      <alignment horizontal="right" vertical="top"/>
    </xf>
    <xf numFmtId="165" fontId="4" fillId="2" borderId="9" xfId="1" applyNumberFormat="1" applyFont="1" applyFill="1" applyBorder="1" applyAlignment="1">
      <alignment horizontal="right" vertical="top"/>
    </xf>
    <xf numFmtId="0" fontId="10" fillId="0" borderId="3" xfId="0" applyFont="1" applyBorder="1" applyAlignment="1">
      <alignment horizontal="left" vertical="top"/>
    </xf>
    <xf numFmtId="164" fontId="6" fillId="0" borderId="11" xfId="1" applyFont="1" applyFill="1" applyBorder="1" applyAlignment="1">
      <alignment horizontal="left" vertical="top"/>
    </xf>
    <xf numFmtId="14" fontId="12" fillId="0" borderId="5" xfId="0" applyNumberFormat="1" applyFont="1" applyBorder="1" applyAlignment="1">
      <alignment horizontal="left" vertical="top"/>
    </xf>
    <xf numFmtId="0" fontId="12" fillId="0" borderId="6" xfId="0" applyFont="1" applyBorder="1" applyAlignment="1">
      <alignment horizontal="left" vertical="top"/>
    </xf>
    <xf numFmtId="164" fontId="12" fillId="0" borderId="6" xfId="1" applyFont="1" applyBorder="1" applyAlignment="1">
      <alignment horizontal="left" vertical="top"/>
    </xf>
    <xf numFmtId="164" fontId="12" fillId="0" borderId="7" xfId="1" applyFont="1" applyBorder="1" applyAlignment="1">
      <alignment horizontal="left" vertical="top"/>
    </xf>
    <xf numFmtId="14" fontId="13" fillId="0" borderId="8" xfId="0" applyNumberFormat="1" applyFont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164" fontId="13" fillId="0" borderId="1" xfId="1" applyFont="1" applyFill="1" applyBorder="1" applyAlignment="1">
      <alignment horizontal="left" vertical="top"/>
    </xf>
    <xf numFmtId="164" fontId="14" fillId="0" borderId="9" xfId="1" applyFont="1" applyFill="1" applyBorder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 vertical="top"/>
    </xf>
    <xf numFmtId="0" fontId="13" fillId="3" borderId="1" xfId="0" applyFont="1" applyFill="1" applyBorder="1" applyAlignment="1">
      <alignment horizontal="left" vertical="top" wrapText="1"/>
    </xf>
    <xf numFmtId="164" fontId="13" fillId="3" borderId="1" xfId="1" applyFont="1" applyFill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14" fontId="13" fillId="3" borderId="8" xfId="0" applyNumberFormat="1" applyFont="1" applyFill="1" applyBorder="1" applyAlignment="1">
      <alignment horizontal="left" vertical="top"/>
    </xf>
    <xf numFmtId="14" fontId="10" fillId="0" borderId="13" xfId="0" applyNumberFormat="1" applyFont="1" applyBorder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164" fontId="10" fillId="0" borderId="14" xfId="0" applyNumberFormat="1" applyFont="1" applyBorder="1" applyAlignment="1">
      <alignment horizontal="left" vertical="top"/>
    </xf>
    <xf numFmtId="0" fontId="10" fillId="0" borderId="14" xfId="0" applyFont="1" applyBorder="1"/>
    <xf numFmtId="164" fontId="10" fillId="0" borderId="15" xfId="0" applyNumberFormat="1" applyFont="1" applyBorder="1" applyAlignment="1">
      <alignment horizontal="left" vertical="top"/>
    </xf>
    <xf numFmtId="164" fontId="10" fillId="0" borderId="0" xfId="0" applyNumberFormat="1" applyFont="1" applyAlignment="1">
      <alignment horizontal="left" vertical="top"/>
    </xf>
    <xf numFmtId="0" fontId="10" fillId="0" borderId="0" xfId="0" applyFont="1"/>
    <xf numFmtId="14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165" fontId="5" fillId="0" borderId="12" xfId="0" applyNumberFormat="1" applyFont="1" applyBorder="1" applyAlignment="1">
      <alignment horizontal="left" vertical="top"/>
    </xf>
    <xf numFmtId="14" fontId="10" fillId="0" borderId="4" xfId="0" applyNumberFormat="1" applyFont="1" applyBorder="1" applyAlignment="1">
      <alignment horizontal="left" vertical="top"/>
    </xf>
    <xf numFmtId="14" fontId="10" fillId="4" borderId="1" xfId="0" applyNumberFormat="1" applyFont="1" applyFill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164" fontId="10" fillId="0" borderId="1" xfId="1" applyFont="1" applyFill="1" applyBorder="1" applyAlignment="1">
      <alignment vertical="top"/>
    </xf>
    <xf numFmtId="164" fontId="14" fillId="3" borderId="9" xfId="1" applyFont="1" applyFill="1" applyBorder="1" applyAlignment="1">
      <alignment horizontal="left" vertical="top"/>
    </xf>
    <xf numFmtId="164" fontId="14" fillId="3" borderId="12" xfId="1" applyFont="1" applyFill="1" applyBorder="1" applyAlignment="1">
      <alignment horizontal="left" vertical="top"/>
    </xf>
    <xf numFmtId="14" fontId="5" fillId="5" borderId="10" xfId="0" applyNumberFormat="1" applyFont="1" applyFill="1" applyBorder="1" applyAlignment="1">
      <alignment horizontal="left" vertical="top"/>
    </xf>
    <xf numFmtId="0" fontId="5" fillId="5" borderId="11" xfId="0" applyFont="1" applyFill="1" applyBorder="1" applyAlignment="1">
      <alignment horizontal="left" vertical="top"/>
    </xf>
    <xf numFmtId="0" fontId="5" fillId="5" borderId="11" xfId="0" applyFont="1" applyFill="1" applyBorder="1" applyAlignment="1">
      <alignment horizontal="left" vertical="top" wrapText="1"/>
    </xf>
    <xf numFmtId="164" fontId="5" fillId="5" borderId="11" xfId="1" applyFont="1" applyFill="1" applyBorder="1" applyAlignment="1">
      <alignment horizontal="left" vertical="top"/>
    </xf>
    <xf numFmtId="165" fontId="6" fillId="5" borderId="11" xfId="1" applyNumberFormat="1" applyFont="1" applyFill="1" applyBorder="1" applyAlignment="1">
      <alignment horizontal="right" vertical="top"/>
    </xf>
    <xf numFmtId="14" fontId="13" fillId="3" borderId="10" xfId="0" applyNumberFormat="1" applyFont="1" applyFill="1" applyBorder="1" applyAlignment="1">
      <alignment horizontal="left" vertical="top"/>
    </xf>
    <xf numFmtId="0" fontId="13" fillId="3" borderId="11" xfId="0" applyFont="1" applyFill="1" applyBorder="1" applyAlignment="1">
      <alignment horizontal="left" vertical="top"/>
    </xf>
    <xf numFmtId="0" fontId="13" fillId="3" borderId="11" xfId="0" applyFont="1" applyFill="1" applyBorder="1" applyAlignment="1">
      <alignment horizontal="left" vertical="top" wrapText="1"/>
    </xf>
    <xf numFmtId="164" fontId="13" fillId="3" borderId="11" xfId="1" applyFont="1" applyFill="1" applyBorder="1" applyAlignment="1">
      <alignment horizontal="left" vertical="top"/>
    </xf>
    <xf numFmtId="0" fontId="9" fillId="0" borderId="2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14" fontId="4" fillId="0" borderId="0" xfId="0" applyNumberFormat="1" applyFont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11893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106D3-03B4-4E48-B56C-E48D90CAC3A4}">
  <sheetPr>
    <pageSetUpPr fitToPage="1"/>
  </sheetPr>
  <dimension ref="A1:I90"/>
  <sheetViews>
    <sheetView tabSelected="1" zoomScale="130" zoomScaleNormal="130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B6" sqref="B6"/>
    </sheetView>
  </sheetViews>
  <sheetFormatPr baseColWidth="10" defaultColWidth="8.83203125" defaultRowHeight="13" x14ac:dyDescent="0.2"/>
  <cols>
    <col min="1" max="1" width="13.5" style="24" customWidth="1"/>
    <col min="2" max="2" width="35.1640625" style="11" customWidth="1"/>
    <col min="3" max="3" width="42.83203125" style="11" customWidth="1"/>
    <col min="4" max="6" width="13.6640625" style="23" customWidth="1"/>
    <col min="7" max="7" width="9.33203125" style="11" customWidth="1"/>
    <col min="8" max="8" width="15" style="11" customWidth="1"/>
    <col min="9" max="9" width="11" style="11" customWidth="1"/>
    <col min="10" max="10" width="11.33203125" style="11" bestFit="1" customWidth="1"/>
    <col min="11" max="16384" width="8.83203125" style="11"/>
  </cols>
  <sheetData>
    <row r="1" spans="1:9" x14ac:dyDescent="0.2">
      <c r="A1" s="79" t="s">
        <v>113</v>
      </c>
      <c r="B1" s="79"/>
      <c r="C1" s="79"/>
      <c r="D1" s="79"/>
      <c r="E1" s="79"/>
      <c r="F1" s="79"/>
      <c r="G1" s="79"/>
      <c r="H1" s="79"/>
    </row>
    <row r="2" spans="1:9" x14ac:dyDescent="0.2">
      <c r="A2" s="12" t="s">
        <v>11</v>
      </c>
      <c r="B2" s="13" t="s">
        <v>0</v>
      </c>
      <c r="C2" s="13" t="s">
        <v>1</v>
      </c>
      <c r="D2" s="14" t="s">
        <v>2</v>
      </c>
      <c r="E2" s="14" t="s">
        <v>3</v>
      </c>
      <c r="F2" s="14" t="s">
        <v>4</v>
      </c>
      <c r="G2" s="13" t="s">
        <v>5</v>
      </c>
      <c r="H2" s="14" t="s">
        <v>9</v>
      </c>
    </row>
    <row r="3" spans="1:9" x14ac:dyDescent="0.2">
      <c r="A3" s="15"/>
      <c r="B3" s="16"/>
      <c r="C3" s="16"/>
      <c r="D3" s="17"/>
      <c r="E3" s="17"/>
      <c r="F3" s="17"/>
      <c r="G3" s="16"/>
      <c r="H3" s="18">
        <v>25927.18</v>
      </c>
      <c r="I3" s="11" t="s">
        <v>66</v>
      </c>
    </row>
    <row r="4" spans="1:9" x14ac:dyDescent="0.15">
      <c r="A4" s="15">
        <v>45823</v>
      </c>
      <c r="B4" s="19" t="s">
        <v>25</v>
      </c>
      <c r="C4" s="16" t="s">
        <v>26</v>
      </c>
      <c r="D4" s="18">
        <v>73.5</v>
      </c>
      <c r="E4" s="18">
        <v>0</v>
      </c>
      <c r="F4" s="18">
        <v>73.5</v>
      </c>
      <c r="G4" s="20" t="s">
        <v>21</v>
      </c>
      <c r="H4" s="18">
        <f>H3-D4</f>
        <v>25853.68</v>
      </c>
    </row>
    <row r="5" spans="1:9" x14ac:dyDescent="0.15">
      <c r="A5" s="15">
        <v>45823</v>
      </c>
      <c r="B5" s="19" t="s">
        <v>27</v>
      </c>
      <c r="C5" s="16" t="s">
        <v>26</v>
      </c>
      <c r="D5" s="18">
        <v>294.14</v>
      </c>
      <c r="E5" s="18">
        <v>0</v>
      </c>
      <c r="F5" s="18">
        <v>294.14</v>
      </c>
      <c r="G5" s="20" t="s">
        <v>21</v>
      </c>
      <c r="H5" s="18">
        <f t="shared" ref="H5:H15" si="0">H4-D5</f>
        <v>25559.54</v>
      </c>
    </row>
    <row r="6" spans="1:9" x14ac:dyDescent="0.15">
      <c r="A6" s="15">
        <v>45823</v>
      </c>
      <c r="B6" s="16" t="s">
        <v>27</v>
      </c>
      <c r="C6" s="16" t="s">
        <v>28</v>
      </c>
      <c r="D6" s="18">
        <v>1.1299999999999999</v>
      </c>
      <c r="E6" s="18">
        <v>0</v>
      </c>
      <c r="F6" s="18">
        <v>1.1299999999999999</v>
      </c>
      <c r="G6" s="20" t="s">
        <v>21</v>
      </c>
      <c r="H6" s="18">
        <f t="shared" si="0"/>
        <v>25558.41</v>
      </c>
    </row>
    <row r="7" spans="1:9" x14ac:dyDescent="0.15">
      <c r="A7" s="15">
        <v>45823</v>
      </c>
      <c r="B7" s="16" t="s">
        <v>29</v>
      </c>
      <c r="C7" s="16" t="s">
        <v>30</v>
      </c>
      <c r="D7" s="18">
        <v>31.5</v>
      </c>
      <c r="E7" s="18">
        <v>0</v>
      </c>
      <c r="F7" s="18">
        <v>31.5</v>
      </c>
      <c r="G7" s="20" t="s">
        <v>21</v>
      </c>
      <c r="H7" s="18">
        <f t="shared" si="0"/>
        <v>25526.91</v>
      </c>
    </row>
    <row r="8" spans="1:9" x14ac:dyDescent="0.15">
      <c r="A8" s="15">
        <v>45823</v>
      </c>
      <c r="B8" s="16" t="s">
        <v>27</v>
      </c>
      <c r="C8" s="16" t="s">
        <v>30</v>
      </c>
      <c r="D8" s="18">
        <v>126.06</v>
      </c>
      <c r="E8" s="18">
        <v>0</v>
      </c>
      <c r="F8" s="18">
        <v>126.06</v>
      </c>
      <c r="G8" s="20" t="s">
        <v>21</v>
      </c>
      <c r="H8" s="18">
        <f t="shared" si="0"/>
        <v>25400.85</v>
      </c>
    </row>
    <row r="9" spans="1:9" x14ac:dyDescent="0.15">
      <c r="A9" s="15">
        <v>45825</v>
      </c>
      <c r="B9" s="16" t="s">
        <v>19</v>
      </c>
      <c r="C9" s="16" t="s">
        <v>31</v>
      </c>
      <c r="D9" s="18">
        <v>597.11</v>
      </c>
      <c r="E9" s="18">
        <v>99.51</v>
      </c>
      <c r="F9" s="18">
        <v>497.6</v>
      </c>
      <c r="G9" s="20" t="s">
        <v>21</v>
      </c>
      <c r="H9" s="18">
        <f t="shared" si="0"/>
        <v>24803.739999999998</v>
      </c>
    </row>
    <row r="10" spans="1:9" x14ac:dyDescent="0.15">
      <c r="A10" s="15">
        <v>45825</v>
      </c>
      <c r="B10" s="16" t="s">
        <v>6</v>
      </c>
      <c r="C10" s="16" t="s">
        <v>32</v>
      </c>
      <c r="D10" s="18">
        <v>7.99</v>
      </c>
      <c r="E10" s="18">
        <v>1.33</v>
      </c>
      <c r="F10" s="18">
        <v>6.66</v>
      </c>
      <c r="G10" s="20" t="s">
        <v>21</v>
      </c>
      <c r="H10" s="18">
        <f t="shared" si="0"/>
        <v>24795.749999999996</v>
      </c>
    </row>
    <row r="11" spans="1:9" x14ac:dyDescent="0.15">
      <c r="A11" s="15">
        <v>45825</v>
      </c>
      <c r="B11" s="16" t="s">
        <v>24</v>
      </c>
      <c r="C11" s="16" t="s">
        <v>33</v>
      </c>
      <c r="D11" s="18">
        <v>1080</v>
      </c>
      <c r="E11" s="18">
        <v>0</v>
      </c>
      <c r="F11" s="18">
        <v>1080</v>
      </c>
      <c r="G11" s="20" t="s">
        <v>21</v>
      </c>
      <c r="H11" s="18">
        <f t="shared" si="0"/>
        <v>23715.749999999996</v>
      </c>
    </row>
    <row r="12" spans="1:9" x14ac:dyDescent="0.15">
      <c r="A12" s="15">
        <v>45825</v>
      </c>
      <c r="B12" s="16" t="s">
        <v>16</v>
      </c>
      <c r="C12" s="16" t="s">
        <v>34</v>
      </c>
      <c r="D12" s="18">
        <v>30.97</v>
      </c>
      <c r="E12" s="18">
        <v>0</v>
      </c>
      <c r="F12" s="18">
        <v>30.97</v>
      </c>
      <c r="G12" s="20" t="s">
        <v>21</v>
      </c>
      <c r="H12" s="18">
        <f t="shared" si="0"/>
        <v>23684.779999999995</v>
      </c>
    </row>
    <row r="13" spans="1:9" x14ac:dyDescent="0.15">
      <c r="A13" s="15">
        <v>45825</v>
      </c>
      <c r="B13" s="16" t="s">
        <v>23</v>
      </c>
      <c r="C13" s="16" t="s">
        <v>35</v>
      </c>
      <c r="D13" s="18">
        <v>120</v>
      </c>
      <c r="E13" s="18">
        <v>0</v>
      </c>
      <c r="F13" s="18">
        <v>120</v>
      </c>
      <c r="G13" s="20" t="s">
        <v>21</v>
      </c>
      <c r="H13" s="18">
        <f t="shared" si="0"/>
        <v>23564.779999999995</v>
      </c>
    </row>
    <row r="14" spans="1:9" x14ac:dyDescent="0.15">
      <c r="A14" s="15">
        <v>45825</v>
      </c>
      <c r="B14" s="16" t="s">
        <v>18</v>
      </c>
      <c r="C14" s="16" t="s">
        <v>22</v>
      </c>
      <c r="D14" s="18">
        <v>4.25</v>
      </c>
      <c r="E14" s="18">
        <v>0</v>
      </c>
      <c r="F14" s="18">
        <v>4.25</v>
      </c>
      <c r="G14" s="20" t="s">
        <v>21</v>
      </c>
      <c r="H14" s="18">
        <f t="shared" si="0"/>
        <v>23560.529999999995</v>
      </c>
    </row>
    <row r="15" spans="1:9" x14ac:dyDescent="0.15">
      <c r="A15" s="15">
        <v>45825</v>
      </c>
      <c r="B15" s="16" t="s">
        <v>36</v>
      </c>
      <c r="C15" s="16" t="s">
        <v>37</v>
      </c>
      <c r="D15" s="18">
        <v>399</v>
      </c>
      <c r="E15" s="18">
        <v>66.5</v>
      </c>
      <c r="F15" s="18">
        <v>332.5</v>
      </c>
      <c r="G15" s="20" t="s">
        <v>21</v>
      </c>
      <c r="H15" s="18">
        <f t="shared" si="0"/>
        <v>23161.529999999995</v>
      </c>
    </row>
    <row r="16" spans="1:9" x14ac:dyDescent="0.15">
      <c r="A16" s="63">
        <v>45853</v>
      </c>
      <c r="B16" s="36" t="s">
        <v>38</v>
      </c>
      <c r="C16" s="36" t="s">
        <v>39</v>
      </c>
      <c r="D16" s="18">
        <v>73.5</v>
      </c>
      <c r="E16" s="18">
        <v>0</v>
      </c>
      <c r="F16" s="18">
        <v>73.5</v>
      </c>
      <c r="G16" s="20" t="s">
        <v>21</v>
      </c>
      <c r="H16" s="18">
        <f t="shared" ref="H16:H57" si="1">H15-D16</f>
        <v>23088.029999999995</v>
      </c>
    </row>
    <row r="17" spans="1:8" x14ac:dyDescent="0.15">
      <c r="A17" s="63">
        <v>45853</v>
      </c>
      <c r="B17" s="36" t="s">
        <v>40</v>
      </c>
      <c r="C17" s="36" t="s">
        <v>39</v>
      </c>
      <c r="D17" s="18">
        <v>294.14</v>
      </c>
      <c r="E17" s="18">
        <v>0</v>
      </c>
      <c r="F17" s="18">
        <v>294.14</v>
      </c>
      <c r="G17" s="20" t="s">
        <v>21</v>
      </c>
      <c r="H17" s="18">
        <f t="shared" si="1"/>
        <v>22793.889999999996</v>
      </c>
    </row>
    <row r="18" spans="1:8" x14ac:dyDescent="0.15">
      <c r="A18" s="63">
        <v>45853</v>
      </c>
      <c r="B18" s="36" t="s">
        <v>40</v>
      </c>
      <c r="C18" s="36" t="s">
        <v>41</v>
      </c>
      <c r="D18" s="18">
        <v>2.25</v>
      </c>
      <c r="E18" s="18">
        <v>0</v>
      </c>
      <c r="F18" s="18">
        <v>2.25</v>
      </c>
      <c r="G18" s="20" t="s">
        <v>21</v>
      </c>
      <c r="H18" s="18">
        <f t="shared" si="1"/>
        <v>22791.639999999996</v>
      </c>
    </row>
    <row r="19" spans="1:8" x14ac:dyDescent="0.15">
      <c r="A19" s="63">
        <v>45853</v>
      </c>
      <c r="B19" s="36" t="s">
        <v>42</v>
      </c>
      <c r="C19" s="36" t="s">
        <v>43</v>
      </c>
      <c r="D19" s="18">
        <v>31.5</v>
      </c>
      <c r="E19" s="18">
        <v>0</v>
      </c>
      <c r="F19" s="18">
        <v>31.5</v>
      </c>
      <c r="G19" s="20" t="s">
        <v>21</v>
      </c>
      <c r="H19" s="18">
        <f t="shared" si="1"/>
        <v>22760.139999999996</v>
      </c>
    </row>
    <row r="20" spans="1:8" x14ac:dyDescent="0.15">
      <c r="A20" s="63">
        <v>45853</v>
      </c>
      <c r="B20" s="36" t="s">
        <v>40</v>
      </c>
      <c r="C20" s="36" t="s">
        <v>43</v>
      </c>
      <c r="D20" s="18">
        <v>126.06</v>
      </c>
      <c r="E20" s="18">
        <v>0</v>
      </c>
      <c r="F20" s="18">
        <v>126.06</v>
      </c>
      <c r="G20" s="20" t="s">
        <v>21</v>
      </c>
      <c r="H20" s="18">
        <f t="shared" si="1"/>
        <v>22634.079999999994</v>
      </c>
    </row>
    <row r="21" spans="1:8" x14ac:dyDescent="0.15">
      <c r="A21" s="63">
        <v>45852</v>
      </c>
      <c r="B21" s="36" t="s">
        <v>19</v>
      </c>
      <c r="C21" s="36" t="s">
        <v>44</v>
      </c>
      <c r="D21" s="18">
        <v>1194.25</v>
      </c>
      <c r="E21" s="18">
        <v>199.05</v>
      </c>
      <c r="F21" s="18">
        <v>995.2</v>
      </c>
      <c r="G21" s="20" t="s">
        <v>21</v>
      </c>
      <c r="H21" s="18">
        <f t="shared" si="1"/>
        <v>21439.829999999994</v>
      </c>
    </row>
    <row r="22" spans="1:8" x14ac:dyDescent="0.15">
      <c r="A22" s="63">
        <v>45852</v>
      </c>
      <c r="B22" s="36" t="s">
        <v>45</v>
      </c>
      <c r="C22" s="36" t="s">
        <v>46</v>
      </c>
      <c r="D22" s="18">
        <v>75.180000000000007</v>
      </c>
      <c r="E22" s="18">
        <v>62.65</v>
      </c>
      <c r="F22" s="18">
        <v>12.530000000000008</v>
      </c>
      <c r="G22" s="20" t="s">
        <v>21</v>
      </c>
      <c r="H22" s="18">
        <f t="shared" si="1"/>
        <v>21364.649999999994</v>
      </c>
    </row>
    <row r="23" spans="1:8" x14ac:dyDescent="0.15">
      <c r="A23" s="63">
        <v>45859</v>
      </c>
      <c r="B23" s="36" t="s">
        <v>18</v>
      </c>
      <c r="C23" s="36" t="s">
        <v>22</v>
      </c>
      <c r="D23" s="18">
        <v>4.25</v>
      </c>
      <c r="E23" s="18">
        <v>0</v>
      </c>
      <c r="F23" s="18">
        <v>4.25</v>
      </c>
      <c r="G23" s="20" t="s">
        <v>21</v>
      </c>
      <c r="H23" s="18">
        <f t="shared" si="1"/>
        <v>21360.399999999994</v>
      </c>
    </row>
    <row r="24" spans="1:8" x14ac:dyDescent="0.15">
      <c r="A24" s="63">
        <v>45861</v>
      </c>
      <c r="B24" s="36" t="s">
        <v>13</v>
      </c>
      <c r="C24" s="36" t="s">
        <v>61</v>
      </c>
      <c r="D24" s="18">
        <v>527.22</v>
      </c>
      <c r="E24" s="18">
        <v>0</v>
      </c>
      <c r="F24" s="18">
        <v>527.22</v>
      </c>
      <c r="G24" s="20" t="s">
        <v>21</v>
      </c>
      <c r="H24" s="18">
        <f t="shared" si="1"/>
        <v>20833.179999999993</v>
      </c>
    </row>
    <row r="25" spans="1:8" x14ac:dyDescent="0.15">
      <c r="A25" s="63">
        <v>45862</v>
      </c>
      <c r="B25" s="36" t="s">
        <v>47</v>
      </c>
      <c r="C25" s="36" t="s">
        <v>48</v>
      </c>
      <c r="D25" s="18">
        <v>252</v>
      </c>
      <c r="E25" s="18">
        <v>42</v>
      </c>
      <c r="F25" s="18">
        <v>210</v>
      </c>
      <c r="G25" s="20" t="s">
        <v>21</v>
      </c>
      <c r="H25" s="18">
        <f t="shared" si="1"/>
        <v>20581.179999999993</v>
      </c>
    </row>
    <row r="26" spans="1:8" x14ac:dyDescent="0.15">
      <c r="A26" s="63">
        <v>45862</v>
      </c>
      <c r="B26" s="36" t="s">
        <v>49</v>
      </c>
      <c r="C26" s="36" t="s">
        <v>50</v>
      </c>
      <c r="D26" s="18">
        <v>139.24</v>
      </c>
      <c r="E26" s="18">
        <v>23.2</v>
      </c>
      <c r="F26" s="18">
        <v>116.04</v>
      </c>
      <c r="G26" s="20" t="s">
        <v>21</v>
      </c>
      <c r="H26" s="18">
        <f t="shared" si="1"/>
        <v>20441.939999999991</v>
      </c>
    </row>
    <row r="27" spans="1:8" x14ac:dyDescent="0.15">
      <c r="A27" s="63">
        <v>45870</v>
      </c>
      <c r="B27" s="36" t="s">
        <v>38</v>
      </c>
      <c r="C27" s="36" t="s">
        <v>51</v>
      </c>
      <c r="D27" s="18">
        <v>73.5</v>
      </c>
      <c r="E27" s="18">
        <v>0</v>
      </c>
      <c r="F27" s="18">
        <v>73.5</v>
      </c>
      <c r="G27" s="20" t="s">
        <v>21</v>
      </c>
      <c r="H27" s="18">
        <f t="shared" si="1"/>
        <v>20368.439999999991</v>
      </c>
    </row>
    <row r="28" spans="1:8" x14ac:dyDescent="0.15">
      <c r="A28" s="63">
        <v>45870</v>
      </c>
      <c r="B28" s="36" t="s">
        <v>40</v>
      </c>
      <c r="C28" s="36" t="s">
        <v>51</v>
      </c>
      <c r="D28" s="18">
        <v>294.14</v>
      </c>
      <c r="E28" s="18">
        <v>0</v>
      </c>
      <c r="F28" s="18">
        <v>294.14</v>
      </c>
      <c r="G28" s="20" t="s">
        <v>21</v>
      </c>
      <c r="H28" s="18">
        <f t="shared" si="1"/>
        <v>20074.299999999992</v>
      </c>
    </row>
    <row r="29" spans="1:8" x14ac:dyDescent="0.15">
      <c r="A29" s="63">
        <v>45870</v>
      </c>
      <c r="B29" s="36" t="s">
        <v>40</v>
      </c>
      <c r="C29" s="36" t="s">
        <v>52</v>
      </c>
      <c r="D29" s="18">
        <v>2.25</v>
      </c>
      <c r="E29" s="18">
        <v>0</v>
      </c>
      <c r="F29" s="18">
        <v>2.25</v>
      </c>
      <c r="G29" s="20" t="s">
        <v>21</v>
      </c>
      <c r="H29" s="18">
        <f t="shared" si="1"/>
        <v>20072.049999999992</v>
      </c>
    </row>
    <row r="30" spans="1:8" x14ac:dyDescent="0.15">
      <c r="A30" s="63">
        <v>45870</v>
      </c>
      <c r="B30" s="36" t="s">
        <v>42</v>
      </c>
      <c r="C30" s="36" t="s">
        <v>53</v>
      </c>
      <c r="D30" s="18">
        <v>31.5</v>
      </c>
      <c r="E30" s="18">
        <v>0</v>
      </c>
      <c r="F30" s="18">
        <v>31.5</v>
      </c>
      <c r="G30" s="20" t="s">
        <v>21</v>
      </c>
      <c r="H30" s="18">
        <f t="shared" si="1"/>
        <v>20040.549999999992</v>
      </c>
    </row>
    <row r="31" spans="1:8" x14ac:dyDescent="0.15">
      <c r="A31" s="63">
        <v>45870</v>
      </c>
      <c r="B31" s="36" t="s">
        <v>40</v>
      </c>
      <c r="C31" s="36" t="s">
        <v>53</v>
      </c>
      <c r="D31" s="18">
        <v>126.06</v>
      </c>
      <c r="E31" s="18">
        <v>0</v>
      </c>
      <c r="F31" s="18">
        <v>126.06</v>
      </c>
      <c r="G31" s="20" t="s">
        <v>21</v>
      </c>
      <c r="H31" s="18">
        <f t="shared" si="1"/>
        <v>19914.489999999991</v>
      </c>
    </row>
    <row r="32" spans="1:8" x14ac:dyDescent="0.15">
      <c r="A32" s="63">
        <v>45870</v>
      </c>
      <c r="B32" s="36" t="s">
        <v>6</v>
      </c>
      <c r="C32" s="36" t="s">
        <v>54</v>
      </c>
      <c r="D32" s="18">
        <v>19.489999999999998</v>
      </c>
      <c r="E32" s="18">
        <v>3.25</v>
      </c>
      <c r="F32" s="18">
        <v>16.239999999999998</v>
      </c>
      <c r="G32" s="20" t="s">
        <v>21</v>
      </c>
      <c r="H32" s="18">
        <f t="shared" si="1"/>
        <v>19894.999999999989</v>
      </c>
    </row>
    <row r="33" spans="1:8" x14ac:dyDescent="0.15">
      <c r="A33" s="63">
        <v>45870</v>
      </c>
      <c r="B33" s="36" t="s">
        <v>6</v>
      </c>
      <c r="C33" s="36" t="s">
        <v>55</v>
      </c>
      <c r="D33" s="18">
        <v>18.36</v>
      </c>
      <c r="E33" s="18">
        <v>3.08</v>
      </c>
      <c r="F33" s="18">
        <v>15.28</v>
      </c>
      <c r="G33" s="20" t="s">
        <v>21</v>
      </c>
      <c r="H33" s="18">
        <f t="shared" si="1"/>
        <v>19876.639999999989</v>
      </c>
    </row>
    <row r="34" spans="1:8" x14ac:dyDescent="0.15">
      <c r="A34" s="63">
        <v>45870</v>
      </c>
      <c r="B34" s="36" t="s">
        <v>20</v>
      </c>
      <c r="C34" s="36" t="s">
        <v>56</v>
      </c>
      <c r="D34" s="18">
        <v>356.1</v>
      </c>
      <c r="E34" s="18">
        <v>59.35</v>
      </c>
      <c r="F34" s="18">
        <v>296.75</v>
      </c>
      <c r="G34" s="20" t="s">
        <v>21</v>
      </c>
      <c r="H34" s="18">
        <f t="shared" si="1"/>
        <v>19520.53999999999</v>
      </c>
    </row>
    <row r="35" spans="1:8" x14ac:dyDescent="0.15">
      <c r="A35" s="63">
        <v>45873</v>
      </c>
      <c r="B35" s="36" t="s">
        <v>57</v>
      </c>
      <c r="C35" s="36" t="s">
        <v>58</v>
      </c>
      <c r="D35" s="18">
        <v>90</v>
      </c>
      <c r="E35" s="18">
        <v>15</v>
      </c>
      <c r="F35" s="18">
        <v>75</v>
      </c>
      <c r="G35" s="20" t="s">
        <v>21</v>
      </c>
      <c r="H35" s="18">
        <f t="shared" si="1"/>
        <v>19430.53999999999</v>
      </c>
    </row>
    <row r="36" spans="1:8" x14ac:dyDescent="0.15">
      <c r="A36" s="63">
        <v>45875</v>
      </c>
      <c r="B36" s="36" t="s">
        <v>59</v>
      </c>
      <c r="C36" s="36" t="s">
        <v>60</v>
      </c>
      <c r="D36" s="18">
        <v>240</v>
      </c>
      <c r="E36" s="18">
        <v>40</v>
      </c>
      <c r="F36" s="18">
        <v>200</v>
      </c>
      <c r="G36" s="20" t="s">
        <v>21</v>
      </c>
      <c r="H36" s="18">
        <f t="shared" si="1"/>
        <v>19190.53999999999</v>
      </c>
    </row>
    <row r="37" spans="1:8" x14ac:dyDescent="0.15">
      <c r="A37" s="63">
        <v>45888</v>
      </c>
      <c r="B37" s="36" t="s">
        <v>18</v>
      </c>
      <c r="C37" s="36" t="s">
        <v>22</v>
      </c>
      <c r="D37" s="18">
        <v>4.25</v>
      </c>
      <c r="E37" s="18">
        <v>0</v>
      </c>
      <c r="F37" s="18">
        <v>4.25</v>
      </c>
      <c r="G37" s="20" t="s">
        <v>21</v>
      </c>
      <c r="H37" s="18">
        <f t="shared" si="1"/>
        <v>19186.28999999999</v>
      </c>
    </row>
    <row r="38" spans="1:8" ht="14" x14ac:dyDescent="0.15">
      <c r="A38" s="64">
        <v>45915</v>
      </c>
      <c r="B38" s="19" t="s">
        <v>69</v>
      </c>
      <c r="C38" s="65" t="s">
        <v>70</v>
      </c>
      <c r="D38" s="54">
        <v>73.64</v>
      </c>
      <c r="E38" s="54">
        <v>0</v>
      </c>
      <c r="F38" s="54">
        <v>73.64</v>
      </c>
      <c r="G38" s="20" t="s">
        <v>21</v>
      </c>
      <c r="H38" s="18">
        <f t="shared" si="1"/>
        <v>19112.649999999991</v>
      </c>
    </row>
    <row r="39" spans="1:8" ht="14" x14ac:dyDescent="0.15">
      <c r="A39" s="64">
        <v>45915</v>
      </c>
      <c r="B39" s="19" t="s">
        <v>71</v>
      </c>
      <c r="C39" s="65" t="s">
        <v>72</v>
      </c>
      <c r="D39" s="54">
        <v>294</v>
      </c>
      <c r="E39" s="54">
        <v>0</v>
      </c>
      <c r="F39" s="54">
        <v>294</v>
      </c>
      <c r="G39" s="20" t="s">
        <v>21</v>
      </c>
      <c r="H39" s="18">
        <f t="shared" si="1"/>
        <v>18818.649999999991</v>
      </c>
    </row>
    <row r="40" spans="1:8" ht="14" x14ac:dyDescent="0.15">
      <c r="A40" s="64">
        <v>45915</v>
      </c>
      <c r="B40" s="16" t="s">
        <v>71</v>
      </c>
      <c r="C40" s="65" t="s">
        <v>73</v>
      </c>
      <c r="D40" s="54">
        <v>0</v>
      </c>
      <c r="E40" s="54">
        <v>0</v>
      </c>
      <c r="F40" s="54">
        <v>0</v>
      </c>
      <c r="G40" s="20" t="s">
        <v>21</v>
      </c>
      <c r="H40" s="18">
        <f t="shared" si="1"/>
        <v>18818.649999999991</v>
      </c>
    </row>
    <row r="41" spans="1:8" ht="14" x14ac:dyDescent="0.15">
      <c r="A41" s="64">
        <v>45915</v>
      </c>
      <c r="B41" s="16" t="s">
        <v>69</v>
      </c>
      <c r="C41" s="65" t="s">
        <v>74</v>
      </c>
      <c r="D41" s="54">
        <v>31.56</v>
      </c>
      <c r="E41" s="54">
        <v>0</v>
      </c>
      <c r="F41" s="54">
        <v>31.56</v>
      </c>
      <c r="G41" s="20" t="s">
        <v>21</v>
      </c>
      <c r="H41" s="18">
        <f t="shared" si="1"/>
        <v>18787.089999999989</v>
      </c>
    </row>
    <row r="42" spans="1:8" ht="14" x14ac:dyDescent="0.15">
      <c r="A42" s="64">
        <v>45915</v>
      </c>
      <c r="B42" s="16" t="s">
        <v>71</v>
      </c>
      <c r="C42" s="65" t="s">
        <v>74</v>
      </c>
      <c r="D42" s="54">
        <v>126</v>
      </c>
      <c r="E42" s="54">
        <v>0</v>
      </c>
      <c r="F42" s="54">
        <v>126</v>
      </c>
      <c r="G42" s="20" t="s">
        <v>21</v>
      </c>
      <c r="H42" s="18">
        <f t="shared" si="1"/>
        <v>18661.089999999989</v>
      </c>
    </row>
    <row r="43" spans="1:8" ht="14" x14ac:dyDescent="0.15">
      <c r="A43" s="64">
        <v>45915</v>
      </c>
      <c r="B43" s="16" t="s">
        <v>6</v>
      </c>
      <c r="C43" s="65" t="s">
        <v>75</v>
      </c>
      <c r="D43" s="54">
        <v>95.75</v>
      </c>
      <c r="E43" s="54">
        <v>0</v>
      </c>
      <c r="F43" s="54">
        <v>95.75</v>
      </c>
      <c r="G43" s="20" t="s">
        <v>21</v>
      </c>
      <c r="H43" s="18">
        <f t="shared" si="1"/>
        <v>18565.339999999989</v>
      </c>
    </row>
    <row r="44" spans="1:8" ht="14" x14ac:dyDescent="0.15">
      <c r="A44" s="64">
        <v>45915</v>
      </c>
      <c r="B44" s="16" t="s">
        <v>6</v>
      </c>
      <c r="C44" s="65" t="s">
        <v>76</v>
      </c>
      <c r="D44" s="54">
        <v>8.9700000000000006</v>
      </c>
      <c r="E44" s="54">
        <v>1.5</v>
      </c>
      <c r="F44" s="54">
        <v>7.4700000000000006</v>
      </c>
      <c r="G44" s="20" t="s">
        <v>21</v>
      </c>
      <c r="H44" s="18">
        <f t="shared" si="1"/>
        <v>18556.369999999988</v>
      </c>
    </row>
    <row r="45" spans="1:8" ht="14" x14ac:dyDescent="0.15">
      <c r="A45" s="64">
        <v>45915</v>
      </c>
      <c r="B45" s="16" t="s">
        <v>6</v>
      </c>
      <c r="C45" s="65" t="s">
        <v>77</v>
      </c>
      <c r="D45" s="54">
        <v>72.180000000000007</v>
      </c>
      <c r="E45" s="54">
        <v>12.04</v>
      </c>
      <c r="F45" s="54">
        <v>60.140000000000008</v>
      </c>
      <c r="G45" s="20" t="s">
        <v>21</v>
      </c>
      <c r="H45" s="18">
        <f t="shared" si="1"/>
        <v>18484.189999999988</v>
      </c>
    </row>
    <row r="46" spans="1:8" ht="14" x14ac:dyDescent="0.15">
      <c r="A46" s="64">
        <v>45915</v>
      </c>
      <c r="B46" s="16" t="s">
        <v>6</v>
      </c>
      <c r="C46" s="65" t="s">
        <v>78</v>
      </c>
      <c r="D46" s="54">
        <v>4.49</v>
      </c>
      <c r="E46" s="54">
        <v>0.75</v>
      </c>
      <c r="F46" s="54">
        <v>3.74</v>
      </c>
      <c r="G46" s="20" t="s">
        <v>21</v>
      </c>
      <c r="H46" s="18">
        <f t="shared" si="1"/>
        <v>18479.699999999986</v>
      </c>
    </row>
    <row r="47" spans="1:8" ht="14" x14ac:dyDescent="0.15">
      <c r="A47" s="64">
        <v>45915</v>
      </c>
      <c r="B47" s="16" t="s">
        <v>79</v>
      </c>
      <c r="C47" s="65" t="s">
        <v>80</v>
      </c>
      <c r="D47" s="54">
        <v>18</v>
      </c>
      <c r="E47" s="54">
        <v>3</v>
      </c>
      <c r="F47" s="54">
        <v>15</v>
      </c>
      <c r="G47" s="20" t="s">
        <v>21</v>
      </c>
      <c r="H47" s="18">
        <f t="shared" si="1"/>
        <v>18461.699999999986</v>
      </c>
    </row>
    <row r="48" spans="1:8" ht="14" x14ac:dyDescent="0.15">
      <c r="A48" s="64">
        <v>45915</v>
      </c>
      <c r="B48" s="16" t="s">
        <v>16</v>
      </c>
      <c r="C48" s="65" t="s">
        <v>81</v>
      </c>
      <c r="D48" s="54">
        <v>56.83</v>
      </c>
      <c r="E48" s="54">
        <v>0</v>
      </c>
      <c r="F48" s="54">
        <v>56.83</v>
      </c>
      <c r="G48" s="20" t="s">
        <v>21</v>
      </c>
      <c r="H48" s="18">
        <f t="shared" si="1"/>
        <v>18404.869999999984</v>
      </c>
    </row>
    <row r="49" spans="1:8" ht="14" x14ac:dyDescent="0.15">
      <c r="A49" s="64">
        <v>45915</v>
      </c>
      <c r="B49" s="16" t="s">
        <v>82</v>
      </c>
      <c r="C49" s="65" t="s">
        <v>83</v>
      </c>
      <c r="D49" s="54">
        <v>30</v>
      </c>
      <c r="E49" s="54">
        <v>0</v>
      </c>
      <c r="F49" s="54">
        <v>30</v>
      </c>
      <c r="G49" s="20" t="s">
        <v>21</v>
      </c>
      <c r="H49" s="18">
        <f t="shared" si="1"/>
        <v>18374.869999999984</v>
      </c>
    </row>
    <row r="50" spans="1:8" ht="14" x14ac:dyDescent="0.15">
      <c r="A50" s="64">
        <v>45915</v>
      </c>
      <c r="B50" s="16" t="s">
        <v>84</v>
      </c>
      <c r="C50" s="65" t="s">
        <v>81</v>
      </c>
      <c r="D50" s="54">
        <v>5.8</v>
      </c>
      <c r="E50" s="54">
        <v>0</v>
      </c>
      <c r="F50" s="54">
        <v>5.8</v>
      </c>
      <c r="G50" s="20" t="s">
        <v>21</v>
      </c>
      <c r="H50" s="18">
        <f t="shared" si="1"/>
        <v>18369.069999999985</v>
      </c>
    </row>
    <row r="51" spans="1:8" ht="14" x14ac:dyDescent="0.15">
      <c r="A51" s="64">
        <v>45915</v>
      </c>
      <c r="B51" s="16" t="s">
        <v>62</v>
      </c>
      <c r="C51" s="65" t="s">
        <v>85</v>
      </c>
      <c r="D51" s="54">
        <v>400</v>
      </c>
      <c r="E51" s="54">
        <v>0</v>
      </c>
      <c r="F51" s="54">
        <v>400</v>
      </c>
      <c r="G51" s="20" t="s">
        <v>21</v>
      </c>
      <c r="H51" s="18">
        <f t="shared" si="1"/>
        <v>17969.069999999985</v>
      </c>
    </row>
    <row r="52" spans="1:8" ht="14" x14ac:dyDescent="0.15">
      <c r="A52" s="64">
        <v>45916</v>
      </c>
      <c r="B52" s="16" t="s">
        <v>19</v>
      </c>
      <c r="C52" s="65" t="s">
        <v>87</v>
      </c>
      <c r="D52" s="54">
        <v>597.11</v>
      </c>
      <c r="E52" s="54">
        <v>99.51</v>
      </c>
      <c r="F52" s="54">
        <v>497.6</v>
      </c>
      <c r="G52" s="20" t="s">
        <v>21</v>
      </c>
      <c r="H52" s="18">
        <f t="shared" si="1"/>
        <v>17371.959999999985</v>
      </c>
    </row>
    <row r="53" spans="1:8" ht="14" x14ac:dyDescent="0.15">
      <c r="A53" s="64">
        <v>45916</v>
      </c>
      <c r="B53" s="16" t="s">
        <v>88</v>
      </c>
      <c r="C53" s="65" t="s">
        <v>89</v>
      </c>
      <c r="D53" s="54">
        <v>619.84</v>
      </c>
      <c r="E53" s="54">
        <v>23.84</v>
      </c>
      <c r="F53" s="54">
        <v>596</v>
      </c>
      <c r="G53" s="20" t="s">
        <v>21</v>
      </c>
      <c r="H53" s="18">
        <f t="shared" si="1"/>
        <v>16752.119999999984</v>
      </c>
    </row>
    <row r="54" spans="1:8" ht="14" x14ac:dyDescent="0.15">
      <c r="A54" s="64">
        <v>45919</v>
      </c>
      <c r="B54" s="16" t="s">
        <v>18</v>
      </c>
      <c r="C54" s="65" t="s">
        <v>22</v>
      </c>
      <c r="D54" s="54">
        <v>4.25</v>
      </c>
      <c r="E54" s="54">
        <v>0</v>
      </c>
      <c r="F54" s="54">
        <v>4.25</v>
      </c>
      <c r="G54" s="20" t="s">
        <v>21</v>
      </c>
      <c r="H54" s="18">
        <f t="shared" si="1"/>
        <v>16747.869999999984</v>
      </c>
    </row>
    <row r="55" spans="1:8" ht="14" x14ac:dyDescent="0.15">
      <c r="A55" s="64">
        <v>45926</v>
      </c>
      <c r="B55" s="16" t="s">
        <v>95</v>
      </c>
      <c r="C55" s="65" t="s">
        <v>96</v>
      </c>
      <c r="D55" s="54">
        <v>47</v>
      </c>
      <c r="E55" s="54">
        <v>0</v>
      </c>
      <c r="F55" s="54">
        <v>47</v>
      </c>
      <c r="G55" s="20" t="s">
        <v>21</v>
      </c>
      <c r="H55" s="18">
        <f t="shared" si="1"/>
        <v>16700.869999999984</v>
      </c>
    </row>
    <row r="56" spans="1:8" ht="14" x14ac:dyDescent="0.15">
      <c r="A56" s="64">
        <v>45931</v>
      </c>
      <c r="B56" s="16" t="s">
        <v>100</v>
      </c>
      <c r="C56" s="65" t="s">
        <v>101</v>
      </c>
      <c r="D56" s="54">
        <v>536.4</v>
      </c>
      <c r="E56" s="54">
        <v>89.4</v>
      </c>
      <c r="F56" s="54">
        <v>447</v>
      </c>
      <c r="G56" s="20" t="s">
        <v>21</v>
      </c>
      <c r="H56" s="18">
        <f t="shared" si="1"/>
        <v>16164.469999999985</v>
      </c>
    </row>
    <row r="57" spans="1:8" ht="14" x14ac:dyDescent="0.15">
      <c r="A57" s="64">
        <v>45931</v>
      </c>
      <c r="B57" s="16" t="s">
        <v>59</v>
      </c>
      <c r="C57" s="65" t="s">
        <v>102</v>
      </c>
      <c r="D57" s="54">
        <v>150</v>
      </c>
      <c r="E57" s="54">
        <v>25</v>
      </c>
      <c r="F57" s="54">
        <v>125</v>
      </c>
      <c r="G57" s="20" t="s">
        <v>21</v>
      </c>
      <c r="H57" s="18">
        <f t="shared" si="1"/>
        <v>16014.469999999985</v>
      </c>
    </row>
    <row r="58" spans="1:8" x14ac:dyDescent="0.15">
      <c r="A58" s="52"/>
      <c r="B58" s="53"/>
      <c r="C58" s="53"/>
      <c r="D58" s="54"/>
      <c r="E58" s="54"/>
      <c r="F58" s="54"/>
      <c r="G58" s="20"/>
      <c r="H58" s="56"/>
    </row>
    <row r="59" spans="1:8" x14ac:dyDescent="0.15">
      <c r="A59" s="52"/>
      <c r="B59" s="53"/>
      <c r="C59" s="53"/>
      <c r="D59" s="54"/>
      <c r="E59" s="54"/>
      <c r="F59" s="54"/>
      <c r="G59" s="55"/>
      <c r="H59" s="56"/>
    </row>
    <row r="60" spans="1:8" x14ac:dyDescent="0.15">
      <c r="D60" s="57"/>
      <c r="E60" s="57"/>
      <c r="F60" s="57"/>
      <c r="G60" s="58"/>
      <c r="H60" s="57"/>
    </row>
    <row r="61" spans="1:8" x14ac:dyDescent="0.2">
      <c r="A61" s="80" t="s">
        <v>104</v>
      </c>
      <c r="B61" s="80"/>
      <c r="C61" s="80"/>
      <c r="D61" s="80"/>
      <c r="E61" s="80"/>
      <c r="F61" s="80"/>
      <c r="G61" s="80"/>
      <c r="H61" s="80"/>
    </row>
    <row r="62" spans="1:8" x14ac:dyDescent="0.2">
      <c r="A62" s="15"/>
      <c r="B62" s="16"/>
      <c r="C62" s="16"/>
      <c r="D62" s="14" t="s">
        <v>2</v>
      </c>
      <c r="E62" s="14" t="s">
        <v>3</v>
      </c>
      <c r="F62" s="14" t="s">
        <v>4</v>
      </c>
      <c r="G62" s="13" t="s">
        <v>5</v>
      </c>
      <c r="H62" s="18">
        <f>H57</f>
        <v>16014.469999999985</v>
      </c>
    </row>
    <row r="63" spans="1:8" ht="14" x14ac:dyDescent="0.15">
      <c r="A63" s="64">
        <v>45912</v>
      </c>
      <c r="B63" s="16" t="s">
        <v>67</v>
      </c>
      <c r="C63" s="65" t="s">
        <v>68</v>
      </c>
      <c r="D63" s="18">
        <v>13250</v>
      </c>
      <c r="E63" s="18">
        <v>0</v>
      </c>
      <c r="F63" s="18">
        <f>D63-E63</f>
        <v>13250</v>
      </c>
      <c r="G63" s="20" t="s">
        <v>21</v>
      </c>
      <c r="H63" s="18">
        <f>H62+D63</f>
        <v>29264.469999999987</v>
      </c>
    </row>
    <row r="64" spans="1:8" ht="14" x14ac:dyDescent="0.15">
      <c r="A64" s="64">
        <v>45915</v>
      </c>
      <c r="B64" s="16" t="s">
        <v>67</v>
      </c>
      <c r="C64" s="65" t="s">
        <v>86</v>
      </c>
      <c r="D64" s="18">
        <v>135</v>
      </c>
      <c r="E64" s="18">
        <v>0</v>
      </c>
      <c r="F64" s="18">
        <f t="shared" ref="F64:F73" si="2">D64-E64</f>
        <v>135</v>
      </c>
      <c r="G64" s="20" t="s">
        <v>21</v>
      </c>
      <c r="H64" s="18">
        <f t="shared" ref="H64:H74" si="3">H63+D64</f>
        <v>29399.469999999987</v>
      </c>
    </row>
    <row r="65" spans="1:9" ht="14" x14ac:dyDescent="0.15">
      <c r="A65" s="64">
        <v>45923</v>
      </c>
      <c r="B65" s="16" t="s">
        <v>67</v>
      </c>
      <c r="C65" s="65" t="s">
        <v>90</v>
      </c>
      <c r="D65" s="18">
        <v>20</v>
      </c>
      <c r="E65" s="18">
        <v>0</v>
      </c>
      <c r="F65" s="18">
        <f t="shared" si="2"/>
        <v>20</v>
      </c>
      <c r="G65" s="20" t="s">
        <v>21</v>
      </c>
      <c r="H65" s="18">
        <f t="shared" si="3"/>
        <v>29419.469999999987</v>
      </c>
    </row>
    <row r="66" spans="1:9" ht="14" x14ac:dyDescent="0.15">
      <c r="A66" s="64">
        <v>45923</v>
      </c>
      <c r="B66" s="16" t="s">
        <v>67</v>
      </c>
      <c r="C66" s="65" t="s">
        <v>91</v>
      </c>
      <c r="D66" s="18">
        <v>40</v>
      </c>
      <c r="E66" s="18">
        <v>0</v>
      </c>
      <c r="F66" s="18">
        <f t="shared" si="2"/>
        <v>40</v>
      </c>
      <c r="G66" s="20" t="s">
        <v>21</v>
      </c>
      <c r="H66" s="18">
        <f t="shared" si="3"/>
        <v>29459.469999999987</v>
      </c>
    </row>
    <row r="67" spans="1:9" ht="14" x14ac:dyDescent="0.15">
      <c r="A67" s="64">
        <v>45923</v>
      </c>
      <c r="B67" s="16" t="s">
        <v>67</v>
      </c>
      <c r="C67" s="65" t="s">
        <v>92</v>
      </c>
      <c r="D67" s="18">
        <v>20</v>
      </c>
      <c r="E67" s="18">
        <v>0</v>
      </c>
      <c r="F67" s="18">
        <f t="shared" si="2"/>
        <v>20</v>
      </c>
      <c r="G67" s="20" t="s">
        <v>21</v>
      </c>
      <c r="H67" s="18">
        <f t="shared" si="3"/>
        <v>29479.469999999987</v>
      </c>
    </row>
    <row r="68" spans="1:9" ht="14" x14ac:dyDescent="0.15">
      <c r="A68" s="64">
        <v>45924</v>
      </c>
      <c r="B68" s="16" t="s">
        <v>67</v>
      </c>
      <c r="C68" s="65" t="s">
        <v>93</v>
      </c>
      <c r="D68" s="18">
        <v>20</v>
      </c>
      <c r="E68" s="18">
        <v>0</v>
      </c>
      <c r="F68" s="18">
        <f t="shared" si="2"/>
        <v>20</v>
      </c>
      <c r="G68" s="20" t="s">
        <v>21</v>
      </c>
      <c r="H68" s="18">
        <f t="shared" si="3"/>
        <v>29499.469999999987</v>
      </c>
    </row>
    <row r="69" spans="1:9" ht="14" x14ac:dyDescent="0.15">
      <c r="A69" s="64">
        <v>45925</v>
      </c>
      <c r="B69" s="16" t="s">
        <v>67</v>
      </c>
      <c r="C69" s="65" t="s">
        <v>94</v>
      </c>
      <c r="D69" s="18">
        <v>20</v>
      </c>
      <c r="E69" s="18">
        <v>0</v>
      </c>
      <c r="F69" s="18">
        <f t="shared" si="2"/>
        <v>20</v>
      </c>
      <c r="G69" s="20" t="s">
        <v>21</v>
      </c>
      <c r="H69" s="18">
        <f t="shared" si="3"/>
        <v>29519.469999999987</v>
      </c>
    </row>
    <row r="70" spans="1:9" ht="14" x14ac:dyDescent="0.15">
      <c r="A70" s="64">
        <v>45929</v>
      </c>
      <c r="B70" s="16" t="s">
        <v>67</v>
      </c>
      <c r="C70" s="65" t="s">
        <v>97</v>
      </c>
      <c r="D70" s="67">
        <v>60</v>
      </c>
      <c r="E70" s="18">
        <v>0</v>
      </c>
      <c r="F70" s="18">
        <f t="shared" si="2"/>
        <v>60</v>
      </c>
      <c r="G70" s="20" t="s">
        <v>21</v>
      </c>
      <c r="H70" s="18">
        <f t="shared" si="3"/>
        <v>29579.469999999987</v>
      </c>
    </row>
    <row r="71" spans="1:9" ht="14" x14ac:dyDescent="0.15">
      <c r="A71" s="64">
        <v>45929</v>
      </c>
      <c r="B71" s="16" t="s">
        <v>67</v>
      </c>
      <c r="C71" s="65" t="s">
        <v>98</v>
      </c>
      <c r="D71" s="67">
        <v>20</v>
      </c>
      <c r="E71" s="18">
        <v>0</v>
      </c>
      <c r="F71" s="18">
        <f t="shared" si="2"/>
        <v>20</v>
      </c>
      <c r="G71" s="20" t="s">
        <v>21</v>
      </c>
      <c r="H71" s="18">
        <f t="shared" si="3"/>
        <v>29599.469999999987</v>
      </c>
    </row>
    <row r="72" spans="1:9" ht="14" x14ac:dyDescent="0.15">
      <c r="A72" s="64">
        <v>45930</v>
      </c>
      <c r="B72" s="16" t="s">
        <v>67</v>
      </c>
      <c r="C72" s="65" t="s">
        <v>99</v>
      </c>
      <c r="D72" s="67">
        <v>20</v>
      </c>
      <c r="E72" s="18">
        <v>0</v>
      </c>
      <c r="F72" s="18">
        <f t="shared" si="2"/>
        <v>20</v>
      </c>
      <c r="G72" s="20" t="s">
        <v>21</v>
      </c>
      <c r="H72" s="18">
        <f t="shared" si="3"/>
        <v>29619.469999999987</v>
      </c>
    </row>
    <row r="73" spans="1:9" ht="14" x14ac:dyDescent="0.15">
      <c r="A73" s="64">
        <v>45932</v>
      </c>
      <c r="B73" s="19" t="s">
        <v>67</v>
      </c>
      <c r="C73" s="66" t="s">
        <v>103</v>
      </c>
      <c r="D73" s="18">
        <v>20</v>
      </c>
      <c r="E73" s="18">
        <v>0</v>
      </c>
      <c r="F73" s="18">
        <f t="shared" si="2"/>
        <v>20</v>
      </c>
      <c r="G73" s="20" t="s">
        <v>21</v>
      </c>
      <c r="H73" s="18">
        <f t="shared" si="3"/>
        <v>29639.469999999987</v>
      </c>
    </row>
    <row r="74" spans="1:9" ht="14" customHeight="1" x14ac:dyDescent="0.15">
      <c r="A74" s="15"/>
      <c r="B74" s="19"/>
      <c r="C74" s="16"/>
      <c r="D74" s="18">
        <v>0</v>
      </c>
      <c r="E74" s="18">
        <v>0</v>
      </c>
      <c r="F74" s="18">
        <v>0</v>
      </c>
      <c r="G74" s="20"/>
      <c r="H74" s="18">
        <f t="shared" si="3"/>
        <v>29639.469999999987</v>
      </c>
      <c r="I74" s="11" t="s">
        <v>109</v>
      </c>
    </row>
    <row r="75" spans="1:9" ht="18" customHeight="1" x14ac:dyDescent="0.2">
      <c r="A75" s="21"/>
      <c r="B75" s="22"/>
      <c r="D75" s="11"/>
      <c r="E75" s="11"/>
      <c r="F75" s="11"/>
      <c r="G75" s="22"/>
      <c r="H75" s="22"/>
    </row>
    <row r="76" spans="1:9" ht="17" customHeight="1" x14ac:dyDescent="0.2">
      <c r="A76" s="22" t="s">
        <v>7</v>
      </c>
      <c r="C76" s="22"/>
      <c r="D76" s="11"/>
      <c r="E76" s="11"/>
      <c r="F76" s="11"/>
    </row>
    <row r="77" spans="1:9" ht="17" customHeight="1" x14ac:dyDescent="0.2">
      <c r="A77" s="22"/>
      <c r="C77" s="22"/>
      <c r="D77" s="11"/>
      <c r="E77" s="11"/>
      <c r="F77" s="11"/>
    </row>
    <row r="78" spans="1:9" ht="17" customHeight="1" thickBot="1" x14ac:dyDescent="0.25">
      <c r="A78" s="22" t="s">
        <v>17</v>
      </c>
      <c r="B78" s="22"/>
      <c r="C78" s="22"/>
      <c r="D78" s="11"/>
      <c r="E78" s="11"/>
      <c r="F78" s="11"/>
    </row>
    <row r="79" spans="1:9" ht="17" customHeight="1" x14ac:dyDescent="0.2">
      <c r="A79" s="38" t="s">
        <v>11</v>
      </c>
      <c r="B79" s="39" t="s">
        <v>0</v>
      </c>
      <c r="C79" s="39" t="s">
        <v>1</v>
      </c>
      <c r="D79" s="40" t="s">
        <v>2</v>
      </c>
      <c r="E79" s="40" t="s">
        <v>3</v>
      </c>
      <c r="F79" s="41" t="s">
        <v>4</v>
      </c>
    </row>
    <row r="80" spans="1:9" ht="16" x14ac:dyDescent="0.2">
      <c r="A80" s="42">
        <v>45945</v>
      </c>
      <c r="B80" s="43" t="s">
        <v>6</v>
      </c>
      <c r="C80" s="43" t="s">
        <v>105</v>
      </c>
      <c r="D80" s="44">
        <v>367.64</v>
      </c>
      <c r="E80" s="44">
        <v>0</v>
      </c>
      <c r="F80" s="45">
        <f t="shared" ref="F80:F84" si="4">D80-E80</f>
        <v>367.64</v>
      </c>
    </row>
    <row r="81" spans="1:6" ht="16" x14ac:dyDescent="0.2">
      <c r="A81" s="42">
        <v>45945</v>
      </c>
      <c r="B81" s="43" t="s">
        <v>6</v>
      </c>
      <c r="C81" s="43" t="s">
        <v>106</v>
      </c>
      <c r="D81" s="44">
        <v>157.56</v>
      </c>
      <c r="E81" s="44">
        <v>0</v>
      </c>
      <c r="F81" s="45">
        <f t="shared" si="4"/>
        <v>157.56</v>
      </c>
    </row>
    <row r="82" spans="1:6" ht="17" x14ac:dyDescent="0.2">
      <c r="A82" s="42">
        <v>45945</v>
      </c>
      <c r="B82" s="43" t="s">
        <v>6</v>
      </c>
      <c r="C82" s="46" t="s">
        <v>107</v>
      </c>
      <c r="D82" s="44">
        <v>1.1299999999999999</v>
      </c>
      <c r="E82" s="44">
        <v>0</v>
      </c>
      <c r="F82" s="45">
        <f t="shared" si="4"/>
        <v>1.1299999999999999</v>
      </c>
    </row>
    <row r="83" spans="1:6" ht="34" x14ac:dyDescent="0.2">
      <c r="A83" s="51">
        <v>45939</v>
      </c>
      <c r="B83" s="47" t="s">
        <v>63</v>
      </c>
      <c r="C83" s="48" t="s">
        <v>112</v>
      </c>
      <c r="D83" s="49">
        <v>150</v>
      </c>
      <c r="E83" s="49">
        <v>25</v>
      </c>
      <c r="F83" s="68">
        <f t="shared" si="4"/>
        <v>125</v>
      </c>
    </row>
    <row r="84" spans="1:6" s="50" customFormat="1" ht="18" thickBot="1" x14ac:dyDescent="0.25">
      <c r="A84" s="75">
        <v>45939</v>
      </c>
      <c r="B84" s="76" t="s">
        <v>65</v>
      </c>
      <c r="C84" s="77" t="s">
        <v>108</v>
      </c>
      <c r="D84" s="78"/>
      <c r="E84" s="78"/>
      <c r="F84" s="69">
        <f t="shared" si="4"/>
        <v>0</v>
      </c>
    </row>
    <row r="85" spans="1:6" x14ac:dyDescent="0.2">
      <c r="C85" s="25"/>
    </row>
    <row r="86" spans="1:6" x14ac:dyDescent="0.2">
      <c r="A86" s="22" t="s">
        <v>12</v>
      </c>
      <c r="B86" s="22"/>
      <c r="C86" s="22"/>
    </row>
    <row r="87" spans="1:6" x14ac:dyDescent="0.2">
      <c r="B87" s="22"/>
      <c r="C87" s="22"/>
    </row>
    <row r="88" spans="1:6" x14ac:dyDescent="0.2">
      <c r="A88" s="22"/>
      <c r="B88" s="22"/>
      <c r="C88" s="22"/>
    </row>
    <row r="89" spans="1:6" x14ac:dyDescent="0.2">
      <c r="A89" s="22" t="s">
        <v>10</v>
      </c>
    </row>
    <row r="90" spans="1:6" x14ac:dyDescent="0.2">
      <c r="A90" s="24" t="s">
        <v>8</v>
      </c>
    </row>
  </sheetData>
  <mergeCells count="2">
    <mergeCell ref="A1:H1"/>
    <mergeCell ref="A61:H61"/>
  </mergeCells>
  <phoneticPr fontId="3" type="noConversion"/>
  <pageMargins left="0.25" right="0.25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C0BF3-9924-2945-892B-5872761EFDC9}">
  <dimension ref="A2:J16"/>
  <sheetViews>
    <sheetView topLeftCell="B1" zoomScale="120" zoomScaleNormal="120" workbookViewId="0">
      <selection activeCell="E7" sqref="E7"/>
    </sheetView>
  </sheetViews>
  <sheetFormatPr baseColWidth="10" defaultRowHeight="15" x14ac:dyDescent="0.2"/>
  <cols>
    <col min="1" max="1" width="6.1640625" customWidth="1"/>
    <col min="2" max="2" width="13.83203125" style="1" customWidth="1"/>
    <col min="3" max="3" width="38.33203125" style="1" bestFit="1" customWidth="1"/>
    <col min="4" max="4" width="45.33203125" style="1" customWidth="1"/>
    <col min="5" max="9" width="13.33203125" style="1" customWidth="1"/>
    <col min="10" max="10" width="11.1640625" style="1" customWidth="1"/>
  </cols>
  <sheetData>
    <row r="2" spans="1:10" ht="20" customHeight="1" thickBot="1" x14ac:dyDescent="0.25">
      <c r="B2" s="81" t="s">
        <v>15</v>
      </c>
      <c r="C2" s="81"/>
      <c r="D2" s="81"/>
      <c r="E2" s="7"/>
      <c r="F2" s="7"/>
      <c r="G2" s="7"/>
      <c r="H2" s="7"/>
      <c r="I2" s="7"/>
      <c r="J2" s="2"/>
    </row>
    <row r="3" spans="1:10" ht="38" customHeight="1" x14ac:dyDescent="0.2">
      <c r="B3" s="28" t="s">
        <v>11</v>
      </c>
      <c r="C3" s="29" t="s">
        <v>0</v>
      </c>
      <c r="D3" s="29" t="s">
        <v>1</v>
      </c>
      <c r="E3" s="30" t="s">
        <v>2</v>
      </c>
      <c r="F3" s="30" t="s">
        <v>3</v>
      </c>
      <c r="G3" s="31" t="s">
        <v>14</v>
      </c>
      <c r="H3" s="30" t="s">
        <v>4</v>
      </c>
      <c r="I3" s="32"/>
      <c r="J3" s="3"/>
    </row>
    <row r="4" spans="1:10" ht="29" customHeight="1" x14ac:dyDescent="0.2">
      <c r="B4" s="27">
        <v>45945</v>
      </c>
      <c r="C4" s="4" t="s">
        <v>6</v>
      </c>
      <c r="D4" s="4" t="s">
        <v>105</v>
      </c>
      <c r="E4" s="8">
        <v>367.64</v>
      </c>
      <c r="F4" s="8">
        <v>0</v>
      </c>
      <c r="G4" s="10">
        <v>73.5</v>
      </c>
      <c r="H4" s="5">
        <f>E4-F4-G4</f>
        <v>294.14</v>
      </c>
      <c r="I4" s="33"/>
    </row>
    <row r="5" spans="1:10" ht="28" customHeight="1" x14ac:dyDescent="0.2">
      <c r="B5" s="27">
        <v>45945</v>
      </c>
      <c r="C5" s="4" t="s">
        <v>6</v>
      </c>
      <c r="D5" s="4" t="s">
        <v>110</v>
      </c>
      <c r="E5" s="8">
        <v>157.56</v>
      </c>
      <c r="F5" s="8">
        <v>0</v>
      </c>
      <c r="G5" s="10">
        <v>31.5</v>
      </c>
      <c r="H5" s="5">
        <f t="shared" ref="H5:H7" si="0">E5-F5-G5</f>
        <v>126.06</v>
      </c>
      <c r="I5" s="34">
        <f>G4+G5</f>
        <v>105</v>
      </c>
    </row>
    <row r="6" spans="1:10" ht="28" customHeight="1" x14ac:dyDescent="0.2">
      <c r="B6" s="27">
        <v>45945</v>
      </c>
      <c r="C6" s="4" t="s">
        <v>6</v>
      </c>
      <c r="D6" s="6" t="s">
        <v>111</v>
      </c>
      <c r="E6" s="8">
        <v>1.1299999999999999</v>
      </c>
      <c r="F6" s="8">
        <v>0</v>
      </c>
      <c r="G6" s="9"/>
      <c r="H6" s="5">
        <f t="shared" si="0"/>
        <v>1.1299999999999999</v>
      </c>
      <c r="I6" s="35">
        <f>H4+H5+H6</f>
        <v>421.33</v>
      </c>
    </row>
    <row r="7" spans="1:10" ht="24" customHeight="1" thickBot="1" x14ac:dyDescent="0.3">
      <c r="A7" s="26"/>
      <c r="B7" s="70">
        <v>45939</v>
      </c>
      <c r="C7" s="71" t="s">
        <v>63</v>
      </c>
      <c r="D7" s="72" t="s">
        <v>64</v>
      </c>
      <c r="E7" s="73">
        <v>150</v>
      </c>
      <c r="F7" s="73">
        <v>25</v>
      </c>
      <c r="G7" s="37"/>
      <c r="H7" s="74">
        <f t="shared" si="0"/>
        <v>125</v>
      </c>
      <c r="I7" s="62"/>
    </row>
    <row r="8" spans="1:10" ht="28" customHeight="1" x14ac:dyDescent="0.25">
      <c r="A8" s="26"/>
      <c r="B8" s="59"/>
      <c r="C8" s="60"/>
      <c r="D8" s="61"/>
      <c r="E8" s="61"/>
      <c r="F8" s="61"/>
      <c r="G8" s="61"/>
      <c r="H8" s="61"/>
      <c r="I8" s="61"/>
      <c r="J8" s="61"/>
    </row>
    <row r="9" spans="1:10" ht="28" customHeight="1" x14ac:dyDescent="0.25">
      <c r="A9" s="26"/>
      <c r="B9" s="59"/>
      <c r="C9" s="60"/>
      <c r="D9" s="61"/>
      <c r="E9" s="61"/>
      <c r="F9" s="61"/>
      <c r="G9" s="61"/>
      <c r="H9" s="61"/>
      <c r="I9" s="61"/>
      <c r="J9" s="61"/>
    </row>
    <row r="10" spans="1:10" ht="16" thickBot="1" x14ac:dyDescent="0.25"/>
    <row r="11" spans="1:10" ht="16" x14ac:dyDescent="0.2">
      <c r="B11" s="38" t="s">
        <v>11</v>
      </c>
      <c r="C11" s="39" t="s">
        <v>0</v>
      </c>
      <c r="D11" s="39" t="s">
        <v>1</v>
      </c>
      <c r="E11" s="40" t="s">
        <v>2</v>
      </c>
      <c r="F11" s="40" t="s">
        <v>3</v>
      </c>
      <c r="G11" s="41" t="s">
        <v>4</v>
      </c>
    </row>
    <row r="12" spans="1:10" ht="16" x14ac:dyDescent="0.2">
      <c r="B12" s="42">
        <v>45945</v>
      </c>
      <c r="C12" s="43" t="s">
        <v>6</v>
      </c>
      <c r="D12" s="43" t="s">
        <v>105</v>
      </c>
      <c r="E12" s="44">
        <v>367.64</v>
      </c>
      <c r="F12" s="44">
        <v>0</v>
      </c>
      <c r="G12" s="45">
        <f t="shared" ref="G12:G16" si="1">E12-F12</f>
        <v>367.64</v>
      </c>
    </row>
    <row r="13" spans="1:10" ht="16" x14ac:dyDescent="0.2">
      <c r="B13" s="42">
        <v>45945</v>
      </c>
      <c r="C13" s="43" t="s">
        <v>6</v>
      </c>
      <c r="D13" s="43" t="s">
        <v>106</v>
      </c>
      <c r="E13" s="44">
        <v>157.56</v>
      </c>
      <c r="F13" s="44">
        <v>0</v>
      </c>
      <c r="G13" s="45">
        <f t="shared" si="1"/>
        <v>157.56</v>
      </c>
    </row>
    <row r="14" spans="1:10" ht="17" x14ac:dyDescent="0.2">
      <c r="B14" s="42">
        <v>45945</v>
      </c>
      <c r="C14" s="43" t="s">
        <v>6</v>
      </c>
      <c r="D14" s="46" t="s">
        <v>107</v>
      </c>
      <c r="E14" s="44">
        <v>1.1299999999999999</v>
      </c>
      <c r="F14" s="44">
        <v>0</v>
      </c>
      <c r="G14" s="45">
        <f t="shared" si="1"/>
        <v>1.1299999999999999</v>
      </c>
    </row>
    <row r="15" spans="1:10" ht="16" x14ac:dyDescent="0.2">
      <c r="G15" s="68">
        <f>E7-F7</f>
        <v>125</v>
      </c>
    </row>
    <row r="16" spans="1:10" ht="18" thickBot="1" x14ac:dyDescent="0.25">
      <c r="B16" s="51">
        <v>45939</v>
      </c>
      <c r="C16" s="47" t="s">
        <v>65</v>
      </c>
      <c r="D16" s="48" t="s">
        <v>108</v>
      </c>
      <c r="E16" s="49"/>
      <c r="F16" s="49"/>
      <c r="G16" s="69">
        <f t="shared" si="1"/>
        <v>0</v>
      </c>
    </row>
  </sheetData>
  <mergeCells count="1">
    <mergeCell ref="B2:D2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Sheet2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Myres</dc:creator>
  <cp:keywords/>
  <dc:description/>
  <cp:lastModifiedBy>Morag Birch</cp:lastModifiedBy>
  <cp:revision/>
  <cp:lastPrinted>2022-06-10T10:14:37Z</cp:lastPrinted>
  <dcterms:created xsi:type="dcterms:W3CDTF">2019-05-23T21:38:23Z</dcterms:created>
  <dcterms:modified xsi:type="dcterms:W3CDTF">2025-11-07T16:16:08Z</dcterms:modified>
  <cp:category/>
  <cp:contentStatus/>
</cp:coreProperties>
</file>