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911/"/>
    </mc:Choice>
  </mc:AlternateContent>
  <xr:revisionPtr revIDLastSave="0" documentId="13_ncr:1_{1A70CBEE-AB5F-EB47-B093-5CF7C6008536}" xr6:coauthVersionLast="47" xr6:coauthVersionMax="47" xr10:uidLastSave="{00000000-0000-0000-0000-000000000000}"/>
  <bookViews>
    <workbookView xWindow="30340" yWindow="-1460" windowWidth="32620" windowHeight="210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Summary!$A$52:$F$56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H9" i="2"/>
  <c r="H10" i="2"/>
  <c r="H11" i="2"/>
  <c r="H12" i="2"/>
  <c r="H14" i="2"/>
  <c r="E10" i="2"/>
  <c r="G32" i="2"/>
  <c r="G30" i="2"/>
  <c r="G29" i="2"/>
  <c r="G28" i="2"/>
  <c r="F27" i="2"/>
  <c r="E27" i="2"/>
  <c r="G26" i="2"/>
  <c r="G25" i="2"/>
  <c r="G24" i="2"/>
  <c r="G23" i="2"/>
  <c r="G22" i="2"/>
  <c r="G21" i="2"/>
  <c r="G20" i="2"/>
  <c r="F66" i="1"/>
  <c r="F68" i="1"/>
  <c r="F70" i="1"/>
  <c r="E65" i="1"/>
  <c r="D65" i="1"/>
  <c r="F65" i="1" s="1"/>
  <c r="F64" i="1"/>
  <c r="F61" i="1"/>
  <c r="F67" i="1"/>
  <c r="F63" i="1"/>
  <c r="H4" i="1"/>
  <c r="F62" i="1"/>
  <c r="G27" i="2" l="1"/>
  <c r="H8" i="2"/>
  <c r="H7" i="2" l="1"/>
  <c r="H6" i="2" l="1"/>
  <c r="F59" i="1" l="1"/>
  <c r="F60" i="1"/>
  <c r="F58" i="1"/>
  <c r="I5" i="2" l="1"/>
  <c r="H5" i="2" l="1"/>
  <c r="H4" i="2"/>
  <c r="I6" i="2" l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l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51" i="1" s="1"/>
  <c r="H52" i="1" s="1"/>
</calcChain>
</file>

<file path=xl/sharedStrings.xml><?xml version="1.0" encoding="utf-8"?>
<sst xmlns="http://schemas.openxmlformats.org/spreadsheetml/2006/main" count="251" uniqueCount="102">
  <si>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</si>
  <si>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</si>
  <si>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</si>
  <si>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</si>
  <si>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</si>
  <si>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</si>
  <si>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</si>
  <si>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</si>
  <si>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</si>
  <si>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</si>
  <si>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</si>
  <si>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</si>
  <si>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</si>
  <si>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</si>
  <si>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</si>
  <si>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</si>
  <si>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Ruth Cooper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</si>
  <si>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</si>
  <si>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</si>
  <si>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</si>
  <si>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Hooli</t>
  </si>
  <si>
    <t>2025-26</t>
  </si>
  <si>
    <t>Bank Monthly Service Charges</t>
  </si>
  <si>
    <t>HMRC(Tax Mnth 2 2025-26)</t>
  </si>
  <si>
    <t>Clerk: April Pay</t>
  </si>
  <si>
    <t>Morag Birch(Tax Mnth 2 2025-26)</t>
  </si>
  <si>
    <t>Clerk: April Expense</t>
  </si>
  <si>
    <t>HMRC(Tax Mnth  2 2025-26)</t>
  </si>
  <si>
    <t>RFO: April Pay</t>
  </si>
  <si>
    <t>Grass Cut April 2025</t>
  </si>
  <si>
    <t>Food_Wine APM 23rd April 25</t>
  </si>
  <si>
    <t>Geoxsphere Ltd</t>
  </si>
  <si>
    <t>Parish Online Annual Fee</t>
  </si>
  <si>
    <t>Printer Ink (75%)</t>
  </si>
  <si>
    <t>Sussex Heart Charity</t>
  </si>
  <si>
    <t>Ralph Restorations</t>
  </si>
  <si>
    <t>HMRC(Tax Mnth 3 2025-26)</t>
  </si>
  <si>
    <t>Clerk: May Pay</t>
  </si>
  <si>
    <t>Morag Birch(Tax Mnth 3 2025-26)</t>
  </si>
  <si>
    <t>Clerk: May Expense</t>
  </si>
  <si>
    <t>HMRC(Tax Mnth  3 2025-26)</t>
  </si>
  <si>
    <t>RFO: May Pay</t>
  </si>
  <si>
    <t>Grass Cut May 2025</t>
  </si>
  <si>
    <t>New PC Register</t>
  </si>
  <si>
    <t>Iping Phone Box Refurbishment</t>
  </si>
  <si>
    <t>Iping Bus Shelter - Paint</t>
  </si>
  <si>
    <t>CPR Attendee Shortfall Charge</t>
  </si>
  <si>
    <t>S K Electrical</t>
  </si>
  <si>
    <t>AED Installation Iping Phone Box</t>
  </si>
  <si>
    <t>Payments made since 1st May 2025</t>
  </si>
  <si>
    <t>Opening Balance 1st May 2025</t>
  </si>
  <si>
    <t>HMRC(Tax Mnth 4 2025-26)</t>
  </si>
  <si>
    <t>Clerk: June Pay</t>
  </si>
  <si>
    <t>Morag Birch(Tax Mnth 4 2025-26)</t>
  </si>
  <si>
    <t>Clerk: June Expense</t>
  </si>
  <si>
    <t>HMRC(Tax Mnth  4 2025-26)</t>
  </si>
  <si>
    <t>RFO: June Pay</t>
  </si>
  <si>
    <t>Grass Cut June 2025</t>
  </si>
  <si>
    <t>Wel Medical</t>
  </si>
  <si>
    <t>Spare AED Pads</t>
  </si>
  <si>
    <t xml:space="preserve">Moore East Midlands </t>
  </si>
  <si>
    <t>External Audit 2024-25</t>
  </si>
  <si>
    <t>J C Miles</t>
  </si>
  <si>
    <t>Repair of Allotment Mower</t>
  </si>
  <si>
    <t>Clerk: July Pay</t>
  </si>
  <si>
    <t>Clerk: July Expense</t>
  </si>
  <si>
    <t>RFO: July Pay</t>
  </si>
  <si>
    <t>8 x Litter Pick(To be held at Rotherhill)</t>
  </si>
  <si>
    <t>4 x Bin Bag Holder(To be held at Rotherhill)</t>
  </si>
  <si>
    <t>Printing Autumn Newsletter</t>
  </si>
  <si>
    <t>Clear Round Pest Services Ltd</t>
  </si>
  <si>
    <t>Removal of wasps nest  - CV Playground</t>
  </si>
  <si>
    <t>X-Net Services</t>
  </si>
  <si>
    <t>Website changes to include Cemetery Search Page</t>
  </si>
  <si>
    <t>Income received since 1st May 2025</t>
  </si>
  <si>
    <t>August Pay (Clerk) (£13.13/hour)</t>
  </si>
  <si>
    <t>August   Pay (RFO) (£13.13/hour)</t>
  </si>
  <si>
    <t>August   Expenses (Clerk)</t>
  </si>
  <si>
    <t>100 x  2nd Class Stamps - Newsletter</t>
  </si>
  <si>
    <t>Envelopes  3 x 25 - Newsletter</t>
  </si>
  <si>
    <t>Information Commissioner's Office</t>
  </si>
  <si>
    <t>Carry Bags for Newsletters</t>
  </si>
  <si>
    <t>Annual Fee (Increased to £52 from £40. Discount £5 for DD)</t>
  </si>
  <si>
    <t>Mulberry LA Services LTD</t>
  </si>
  <si>
    <t>2 x 10 Archive Boxes</t>
  </si>
  <si>
    <t>tbc</t>
  </si>
  <si>
    <t>Interim Audit (On line - 2 Hours)</t>
  </si>
  <si>
    <t>Training course AGAR Assertion (Online)</t>
  </si>
  <si>
    <t>Allotment Water Supply Apr-Jul DD</t>
  </si>
  <si>
    <t>X-Net Services Ltd</t>
  </si>
  <si>
    <t>Domain Bi- annual Renewal</t>
  </si>
  <si>
    <t>Bank Balance 8th September 2025</t>
  </si>
  <si>
    <t>WSCC</t>
  </si>
  <si>
    <t>Rent for CV Play Area &amp; Allotments</t>
  </si>
  <si>
    <t>R Cooper</t>
  </si>
  <si>
    <t>Consumables TeaClub 3rd Septemebr 25</t>
  </si>
  <si>
    <t>August Expenses (Clerk)</t>
  </si>
  <si>
    <t>Consumables Tea Club 3rd September 2025</t>
  </si>
  <si>
    <t>Paid by DD</t>
  </si>
  <si>
    <t>Invoice not yet received</t>
  </si>
  <si>
    <t>Training course AGAR Assertion 10 (Online)</t>
  </si>
  <si>
    <t>Consumables TeaClub 3rd September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</si>
</sst>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64" fontId="6" fillId="3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 vertical="top"/>
    </xf>
    <xf numFmtId="0" fontId="8" fillId="0" borderId="0" xfId="0" applyFont="1"/>
    <xf numFmtId="0" fontId="12" fillId="0" borderId="5" xfId="0" applyFont="1" applyBorder="1" applyAlignment="1">
      <alignment vertical="top"/>
    </xf>
    <xf numFmtId="0" fontId="12" fillId="0" borderId="5" xfId="0" applyFont="1" applyBorder="1" applyAlignment="1">
      <alignment horizontal="left" vertical="top"/>
    </xf>
    <xf numFmtId="0" fontId="12" fillId="0" borderId="15" xfId="0" applyFont="1" applyBorder="1" applyAlignment="1">
      <alignment vertical="top"/>
    </xf>
    <xf numFmtId="0" fontId="12" fillId="0" borderId="15" xfId="0" applyFont="1" applyBorder="1" applyAlignment="1">
      <alignment horizontal="left" vertical="top"/>
    </xf>
    <xf numFmtId="14" fontId="5" fillId="0" borderId="9" xfId="0" applyNumberFormat="1" applyFont="1" applyBorder="1" applyAlignment="1">
      <alignment horizontal="left" vertical="top"/>
    </xf>
    <xf numFmtId="14" fontId="5" fillId="0" borderId="11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164" fontId="5" fillId="0" borderId="12" xfId="1" applyFont="1" applyFill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65" fontId="4" fillId="3" borderId="10" xfId="0" applyNumberFormat="1" applyFont="1" applyFill="1" applyBorder="1" applyAlignment="1">
      <alignment horizontal="right" vertical="top"/>
    </xf>
    <xf numFmtId="165" fontId="4" fillId="2" borderId="10" xfId="1" applyNumberFormat="1" applyFont="1" applyFill="1" applyBorder="1" applyAlignment="1">
      <alignment horizontal="right" vertical="top"/>
    </xf>
    <xf numFmtId="165" fontId="5" fillId="0" borderId="10" xfId="0" applyNumberFormat="1" applyFont="1" applyBorder="1" applyAlignment="1">
      <alignment horizontal="left" vertical="top"/>
    </xf>
    <xf numFmtId="14" fontId="12" fillId="0" borderId="1" xfId="0" applyNumberFormat="1" applyFont="1" applyBorder="1" applyAlignment="1">
      <alignment horizontal="left" vertical="top"/>
    </xf>
    <xf numFmtId="14" fontId="12" fillId="0" borderId="14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164" fontId="6" fillId="0" borderId="12" xfId="1" applyFont="1" applyFill="1" applyBorder="1" applyAlignment="1">
      <alignment horizontal="left" vertical="top"/>
    </xf>
    <xf numFmtId="165" fontId="6" fillId="0" borderId="12" xfId="1" applyNumberFormat="1" applyFont="1" applyFill="1" applyBorder="1" applyAlignment="1">
      <alignment horizontal="right" vertical="top"/>
    </xf>
    <xf numFmtId="14" fontId="10" fillId="4" borderId="4" xfId="0" applyNumberFormat="1" applyFont="1" applyFill="1" applyBorder="1" applyAlignment="1">
      <alignment horizontal="left" vertical="top"/>
    </xf>
    <xf numFmtId="14" fontId="13" fillId="0" borderId="6" xfId="0" applyNumberFormat="1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164" fontId="13" fillId="0" borderId="7" xfId="1" applyFont="1" applyBorder="1" applyAlignment="1">
      <alignment horizontal="left" vertical="top"/>
    </xf>
    <xf numFmtId="164" fontId="13" fillId="0" borderId="8" xfId="1" applyFont="1" applyBorder="1" applyAlignment="1">
      <alignment horizontal="left" vertical="top"/>
    </xf>
    <xf numFmtId="14" fontId="14" fillId="0" borderId="9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164" fontId="14" fillId="0" borderId="1" xfId="1" applyFont="1" applyFill="1" applyBorder="1" applyAlignment="1">
      <alignment horizontal="left" vertical="top"/>
    </xf>
    <xf numFmtId="164" fontId="15" fillId="0" borderId="10" xfId="1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14" fontId="14" fillId="0" borderId="18" xfId="0" applyNumberFormat="1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 wrapText="1"/>
    </xf>
    <xf numFmtId="164" fontId="14" fillId="0" borderId="19" xfId="1" applyFont="1" applyFill="1" applyBorder="1" applyAlignment="1">
      <alignment horizontal="left" vertical="top"/>
    </xf>
    <xf numFmtId="164" fontId="15" fillId="0" borderId="20" xfId="1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164" fontId="14" fillId="3" borderId="1" xfId="1" applyFont="1" applyFill="1" applyBorder="1" applyAlignment="1">
      <alignment horizontal="left" vertical="top"/>
    </xf>
    <xf numFmtId="14" fontId="14" fillId="0" borderId="16" xfId="0" applyNumberFormat="1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 wrapText="1"/>
    </xf>
    <xf numFmtId="164" fontId="14" fillId="0" borderId="17" xfId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4" fontId="14" fillId="3" borderId="9" xfId="0" applyNumberFormat="1" applyFont="1" applyFill="1" applyBorder="1" applyAlignment="1">
      <alignment horizontal="left" vertical="top"/>
    </xf>
    <xf numFmtId="164" fontId="14" fillId="3" borderId="10" xfId="1" applyFont="1" applyFill="1" applyBorder="1" applyAlignment="1">
      <alignment horizontal="left" vertical="top"/>
    </xf>
    <xf numFmtId="164" fontId="15" fillId="0" borderId="13" xfId="1" applyFont="1" applyFill="1" applyBorder="1" applyAlignment="1">
      <alignment horizontal="left" vertical="top"/>
    </xf>
    <xf numFmtId="14" fontId="10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164" fontId="10" fillId="0" borderId="22" xfId="0" applyNumberFormat="1" applyFont="1" applyBorder="1" applyAlignment="1">
      <alignment horizontal="left" vertical="top"/>
    </xf>
    <xf numFmtId="0" fontId="10" fillId="0" borderId="22" xfId="0" applyFont="1" applyBorder="1"/>
    <xf numFmtId="164" fontId="10" fillId="0" borderId="23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/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165" fontId="5" fillId="0" borderId="1" xfId="1" applyNumberFormat="1" applyFont="1" applyFill="1" applyBorder="1" applyAlignment="1">
      <alignment horizontal="right" vertical="top"/>
    </xf>
    <xf numFmtId="165" fontId="5" fillId="5" borderId="10" xfId="0" applyNumberFormat="1" applyFont="1" applyFill="1" applyBorder="1" applyAlignment="1">
      <alignment horizontal="left" vertical="top"/>
    </xf>
    <xf numFmtId="164" fontId="5" fillId="5" borderId="1" xfId="1" applyFont="1" applyFill="1" applyBorder="1" applyAlignment="1">
      <alignment horizontal="left" vertical="top"/>
    </xf>
    <xf numFmtId="165" fontId="5" fillId="0" borderId="13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76"/>
  <sheetViews>
    <sheetView tabSelected="1" zoomScale="130" zoomScaleNormal="130" workbookViewId="0">
      <pane xSplit="1" ySplit="2" topLeftCell="B54" activePane="bottomRight" state="frozen"/>
      <selection pane="topRight" activeCell="B1" sqref="B1"/>
      <selection pane="bottomLeft" activeCell="A4" sqref="A4"/>
      <selection pane="bottomRight" activeCell="C77" sqref="C77"/>
    </sheetView>
  </sheetViews>
  <sheetFormatPr baseColWidth="10" defaultColWidth="8.83203125" defaultRowHeight="13" x14ac:dyDescent="0.2"/>
  <cols>
    <col min="1" max="1" width="13.5" style="24" customWidth="1"/>
    <col min="2" max="2" width="35.1640625" style="11" customWidth="1"/>
    <col min="3" max="3" width="42.83203125" style="11" customWidth="1"/>
    <col min="4" max="6" width="13.6640625" style="23" customWidth="1"/>
    <col min="7" max="7" width="9.33203125" style="11" customWidth="1"/>
    <col min="8" max="8" width="15" style="11" customWidth="1"/>
    <col min="9" max="9" width="11" style="11" customWidth="1"/>
    <col min="10" max="10" width="11.33203125" style="11" bestFit="1" customWidth="1"/>
    <col min="11" max="16384" width="8.83203125" style="11"/>
  </cols>
  <sheetData>
    <row r="1" spans="1:9" x14ac:dyDescent="0.2">
      <c r="A1" s="93" t="s">
        <v>49</v>
      </c>
      <c r="B1" s="93"/>
      <c r="C1" s="93"/>
      <c r="D1" s="93"/>
      <c r="E1" s="93"/>
      <c r="F1" s="93"/>
      <c r="G1" s="93"/>
      <c r="H1" s="93"/>
    </row>
    <row r="2" spans="1:9" x14ac:dyDescent="0.2">
      <c r="A2" s="12" t="s">
        <v>11</v>
      </c>
      <c r="B2" s="13" t="s">
        <v>0</v>
      </c>
      <c r="C2" s="13" t="s">
        <v>1</v>
      </c>
      <c r="D2" s="14" t="s">
        <v>2</v>
      </c>
      <c r="E2" s="14" t="s">
        <v>3</v>
      </c>
      <c r="F2" s="14" t="s">
        <v>4</v>
      </c>
      <c r="G2" s="13" t="s">
        <v>5</v>
      </c>
      <c r="H2" s="14" t="s">
        <v>9</v>
      </c>
    </row>
    <row r="3" spans="1:9" x14ac:dyDescent="0.2">
      <c r="A3" s="15"/>
      <c r="B3" s="16"/>
      <c r="C3" s="16"/>
      <c r="D3" s="17"/>
      <c r="E3" s="17"/>
      <c r="F3" s="17"/>
      <c r="G3" s="16"/>
      <c r="H3" s="18">
        <v>27722.25</v>
      </c>
      <c r="I3" s="11" t="s">
        <v>50</v>
      </c>
    </row>
    <row r="4" spans="1:9" x14ac:dyDescent="0.15">
      <c r="A4" s="46">
        <v>45790</v>
      </c>
      <c r="B4" s="28" t="s">
        <v>23</v>
      </c>
      <c r="C4" s="29" t="s">
        <v>24</v>
      </c>
      <c r="D4" s="18">
        <v>73.5</v>
      </c>
      <c r="E4" s="18">
        <v>0</v>
      </c>
      <c r="F4" s="18">
        <v>73.5</v>
      </c>
      <c r="G4" s="20" t="s">
        <v>21</v>
      </c>
      <c r="H4" s="18">
        <f>H3-D4</f>
        <v>27648.75</v>
      </c>
    </row>
    <row r="5" spans="1:9" x14ac:dyDescent="0.15">
      <c r="A5" s="47">
        <v>45790</v>
      </c>
      <c r="B5" s="30" t="s">
        <v>25</v>
      </c>
      <c r="C5" s="31" t="s">
        <v>24</v>
      </c>
      <c r="D5" s="18">
        <v>294.14</v>
      </c>
      <c r="E5" s="18">
        <v>0</v>
      </c>
      <c r="F5" s="18">
        <v>294.14</v>
      </c>
      <c r="G5" s="20" t="s">
        <v>21</v>
      </c>
      <c r="H5" s="18">
        <f t="shared" ref="H5:H25" si="0">H4-D5</f>
        <v>27354.61</v>
      </c>
    </row>
    <row r="6" spans="1:9" x14ac:dyDescent="0.15">
      <c r="A6" s="47">
        <v>45790</v>
      </c>
      <c r="B6" s="31" t="s">
        <v>25</v>
      </c>
      <c r="C6" s="31" t="s">
        <v>26</v>
      </c>
      <c r="D6" s="18">
        <v>2.25</v>
      </c>
      <c r="E6" s="18">
        <v>0</v>
      </c>
      <c r="F6" s="18">
        <v>2.25</v>
      </c>
      <c r="G6" s="20" t="s">
        <v>21</v>
      </c>
      <c r="H6" s="18">
        <f t="shared" si="0"/>
        <v>27352.36</v>
      </c>
    </row>
    <row r="7" spans="1:9" x14ac:dyDescent="0.15">
      <c r="A7" s="47">
        <v>45790</v>
      </c>
      <c r="B7" s="31" t="s">
        <v>27</v>
      </c>
      <c r="C7" s="31" t="s">
        <v>28</v>
      </c>
      <c r="D7" s="18">
        <v>31.5</v>
      </c>
      <c r="E7" s="18">
        <v>0</v>
      </c>
      <c r="F7" s="18">
        <v>31.5</v>
      </c>
      <c r="G7" s="20" t="s">
        <v>21</v>
      </c>
      <c r="H7" s="18">
        <f t="shared" si="0"/>
        <v>27320.86</v>
      </c>
    </row>
    <row r="8" spans="1:9" x14ac:dyDescent="0.15">
      <c r="A8" s="47">
        <v>45790</v>
      </c>
      <c r="B8" s="31" t="s">
        <v>25</v>
      </c>
      <c r="C8" s="31" t="s">
        <v>28</v>
      </c>
      <c r="D8" s="18">
        <v>126.06</v>
      </c>
      <c r="E8" s="18">
        <v>0</v>
      </c>
      <c r="F8" s="18">
        <v>126.06</v>
      </c>
      <c r="G8" s="20" t="s">
        <v>21</v>
      </c>
      <c r="H8" s="18">
        <f t="shared" si="0"/>
        <v>27194.799999999999</v>
      </c>
    </row>
    <row r="9" spans="1:9" x14ac:dyDescent="0.15">
      <c r="A9" s="47">
        <v>45790</v>
      </c>
      <c r="B9" s="31" t="s">
        <v>19</v>
      </c>
      <c r="C9" s="31" t="s">
        <v>29</v>
      </c>
      <c r="D9" s="18">
        <v>1118.5</v>
      </c>
      <c r="E9" s="18">
        <v>186.42</v>
      </c>
      <c r="F9" s="18">
        <v>932.08</v>
      </c>
      <c r="G9" s="20" t="s">
        <v>21</v>
      </c>
      <c r="H9" s="18">
        <f t="shared" si="0"/>
        <v>26076.3</v>
      </c>
    </row>
    <row r="10" spans="1:9" x14ac:dyDescent="0.15">
      <c r="A10" s="47">
        <v>45790</v>
      </c>
      <c r="B10" s="31" t="s">
        <v>6</v>
      </c>
      <c r="C10" s="31" t="s">
        <v>30</v>
      </c>
      <c r="D10" s="18">
        <v>73.849999999999994</v>
      </c>
      <c r="E10" s="18">
        <v>9.5</v>
      </c>
      <c r="F10" s="18">
        <v>64.349999999999994</v>
      </c>
      <c r="G10" s="20" t="s">
        <v>21</v>
      </c>
      <c r="H10" s="18">
        <f t="shared" si="0"/>
        <v>26002.45</v>
      </c>
    </row>
    <row r="11" spans="1:9" x14ac:dyDescent="0.15">
      <c r="A11" s="47">
        <v>45796</v>
      </c>
      <c r="B11" s="31" t="s">
        <v>18</v>
      </c>
      <c r="C11" s="31" t="s">
        <v>22</v>
      </c>
      <c r="D11" s="18">
        <v>4.25</v>
      </c>
      <c r="E11" s="18">
        <v>0</v>
      </c>
      <c r="F11" s="18">
        <v>4.25</v>
      </c>
      <c r="G11" s="20" t="s">
        <v>21</v>
      </c>
      <c r="H11" s="18">
        <f t="shared" si="0"/>
        <v>25998.2</v>
      </c>
    </row>
    <row r="12" spans="1:9" x14ac:dyDescent="0.15">
      <c r="A12" s="47">
        <v>45797</v>
      </c>
      <c r="B12" s="31" t="s">
        <v>31</v>
      </c>
      <c r="C12" s="31" t="s">
        <v>32</v>
      </c>
      <c r="D12" s="18">
        <v>45</v>
      </c>
      <c r="E12" s="18">
        <v>0</v>
      </c>
      <c r="F12" s="18">
        <v>45</v>
      </c>
      <c r="G12" s="20" t="s">
        <v>21</v>
      </c>
      <c r="H12" s="18">
        <f t="shared" si="0"/>
        <v>25953.200000000001</v>
      </c>
    </row>
    <row r="13" spans="1:9" x14ac:dyDescent="0.15">
      <c r="A13" s="47">
        <v>45797</v>
      </c>
      <c r="B13" s="31" t="s">
        <v>6</v>
      </c>
      <c r="C13" s="31" t="s">
        <v>33</v>
      </c>
      <c r="D13" s="18">
        <v>26.02</v>
      </c>
      <c r="E13" s="18">
        <v>4.34</v>
      </c>
      <c r="F13" s="18">
        <v>21.68</v>
      </c>
      <c r="G13" s="20" t="s">
        <v>21</v>
      </c>
      <c r="H13" s="18">
        <f t="shared" si="0"/>
        <v>25927.18</v>
      </c>
    </row>
    <row r="14" spans="1:9" x14ac:dyDescent="0.15">
      <c r="A14" s="15">
        <v>45823</v>
      </c>
      <c r="B14" s="19" t="s">
        <v>36</v>
      </c>
      <c r="C14" s="16" t="s">
        <v>37</v>
      </c>
      <c r="D14" s="18">
        <v>73.5</v>
      </c>
      <c r="E14" s="18">
        <v>0</v>
      </c>
      <c r="F14" s="18">
        <v>73.5</v>
      </c>
      <c r="G14" s="20" t="s">
        <v>21</v>
      </c>
      <c r="H14" s="18">
        <f t="shared" si="0"/>
        <v>25853.68</v>
      </c>
    </row>
    <row r="15" spans="1:9" x14ac:dyDescent="0.15">
      <c r="A15" s="15">
        <v>45823</v>
      </c>
      <c r="B15" s="19" t="s">
        <v>38</v>
      </c>
      <c r="C15" s="16" t="s">
        <v>37</v>
      </c>
      <c r="D15" s="18">
        <v>294.14</v>
      </c>
      <c r="E15" s="18">
        <v>0</v>
      </c>
      <c r="F15" s="18">
        <v>294.14</v>
      </c>
      <c r="G15" s="20" t="s">
        <v>21</v>
      </c>
      <c r="H15" s="18">
        <f t="shared" si="0"/>
        <v>25559.54</v>
      </c>
    </row>
    <row r="16" spans="1:9" x14ac:dyDescent="0.15">
      <c r="A16" s="15">
        <v>45823</v>
      </c>
      <c r="B16" s="16" t="s">
        <v>38</v>
      </c>
      <c r="C16" s="16" t="s">
        <v>39</v>
      </c>
      <c r="D16" s="18">
        <v>1.1299999999999999</v>
      </c>
      <c r="E16" s="18">
        <v>0</v>
      </c>
      <c r="F16" s="18">
        <v>1.1299999999999999</v>
      </c>
      <c r="G16" s="20" t="s">
        <v>21</v>
      </c>
      <c r="H16" s="18">
        <f t="shared" si="0"/>
        <v>25558.41</v>
      </c>
    </row>
    <row r="17" spans="1:8" x14ac:dyDescent="0.15">
      <c r="A17" s="15">
        <v>45823</v>
      </c>
      <c r="B17" s="16" t="s">
        <v>40</v>
      </c>
      <c r="C17" s="16" t="s">
        <v>41</v>
      </c>
      <c r="D17" s="18">
        <v>31.5</v>
      </c>
      <c r="E17" s="18">
        <v>0</v>
      </c>
      <c r="F17" s="18">
        <v>31.5</v>
      </c>
      <c r="G17" s="20" t="s">
        <v>21</v>
      </c>
      <c r="H17" s="18">
        <f t="shared" si="0"/>
        <v>25526.91</v>
      </c>
    </row>
    <row r="18" spans="1:8" x14ac:dyDescent="0.15">
      <c r="A18" s="15">
        <v>45823</v>
      </c>
      <c r="B18" s="16" t="s">
        <v>38</v>
      </c>
      <c r="C18" s="16" t="s">
        <v>41</v>
      </c>
      <c r="D18" s="18">
        <v>126.06</v>
      </c>
      <c r="E18" s="18">
        <v>0</v>
      </c>
      <c r="F18" s="18">
        <v>126.06</v>
      </c>
      <c r="G18" s="20" t="s">
        <v>21</v>
      </c>
      <c r="H18" s="18">
        <f t="shared" si="0"/>
        <v>25400.85</v>
      </c>
    </row>
    <row r="19" spans="1:8" x14ac:dyDescent="0.15">
      <c r="A19" s="15">
        <v>45825</v>
      </c>
      <c r="B19" s="16" t="s">
        <v>19</v>
      </c>
      <c r="C19" s="16" t="s">
        <v>42</v>
      </c>
      <c r="D19" s="18">
        <v>597.11</v>
      </c>
      <c r="E19" s="18">
        <v>99.51</v>
      </c>
      <c r="F19" s="18">
        <v>497.6</v>
      </c>
      <c r="G19" s="20" t="s">
        <v>21</v>
      </c>
      <c r="H19" s="18">
        <f t="shared" si="0"/>
        <v>24803.739999999998</v>
      </c>
    </row>
    <row r="20" spans="1:8" x14ac:dyDescent="0.15">
      <c r="A20" s="15">
        <v>45825</v>
      </c>
      <c r="B20" s="16" t="s">
        <v>6</v>
      </c>
      <c r="C20" s="16" t="s">
        <v>43</v>
      </c>
      <c r="D20" s="18">
        <v>7.99</v>
      </c>
      <c r="E20" s="18">
        <v>1.33</v>
      </c>
      <c r="F20" s="18">
        <v>6.66</v>
      </c>
      <c r="G20" s="20" t="s">
        <v>21</v>
      </c>
      <c r="H20" s="18">
        <f t="shared" si="0"/>
        <v>24795.749999999996</v>
      </c>
    </row>
    <row r="21" spans="1:8" x14ac:dyDescent="0.15">
      <c r="A21" s="15">
        <v>45825</v>
      </c>
      <c r="B21" s="16" t="s">
        <v>35</v>
      </c>
      <c r="C21" s="16" t="s">
        <v>44</v>
      </c>
      <c r="D21" s="18">
        <v>1080</v>
      </c>
      <c r="E21" s="18">
        <v>0</v>
      </c>
      <c r="F21" s="18">
        <v>1080</v>
      </c>
      <c r="G21" s="20" t="s">
        <v>21</v>
      </c>
      <c r="H21" s="18">
        <f t="shared" si="0"/>
        <v>23715.749999999996</v>
      </c>
    </row>
    <row r="22" spans="1:8" x14ac:dyDescent="0.15">
      <c r="A22" s="15">
        <v>45825</v>
      </c>
      <c r="B22" s="16" t="s">
        <v>16</v>
      </c>
      <c r="C22" s="16" t="s">
        <v>45</v>
      </c>
      <c r="D22" s="18">
        <v>30.97</v>
      </c>
      <c r="E22" s="18">
        <v>0</v>
      </c>
      <c r="F22" s="18">
        <v>30.97</v>
      </c>
      <c r="G22" s="20" t="s">
        <v>21</v>
      </c>
      <c r="H22" s="18">
        <f t="shared" si="0"/>
        <v>23684.779999999995</v>
      </c>
    </row>
    <row r="23" spans="1:8" x14ac:dyDescent="0.15">
      <c r="A23" s="15">
        <v>45825</v>
      </c>
      <c r="B23" s="16" t="s">
        <v>34</v>
      </c>
      <c r="C23" s="16" t="s">
        <v>46</v>
      </c>
      <c r="D23" s="18">
        <v>120</v>
      </c>
      <c r="E23" s="18">
        <v>0</v>
      </c>
      <c r="F23" s="18">
        <v>120</v>
      </c>
      <c r="G23" s="20" t="s">
        <v>21</v>
      </c>
      <c r="H23" s="18">
        <f t="shared" si="0"/>
        <v>23564.779999999995</v>
      </c>
    </row>
    <row r="24" spans="1:8" x14ac:dyDescent="0.15">
      <c r="A24" s="15">
        <v>45825</v>
      </c>
      <c r="B24" s="16" t="s">
        <v>18</v>
      </c>
      <c r="C24" s="16" t="s">
        <v>22</v>
      </c>
      <c r="D24" s="18">
        <v>4.25</v>
      </c>
      <c r="E24" s="18">
        <v>0</v>
      </c>
      <c r="F24" s="18">
        <v>4.25</v>
      </c>
      <c r="G24" s="20" t="s">
        <v>21</v>
      </c>
      <c r="H24" s="18">
        <f t="shared" si="0"/>
        <v>23560.529999999995</v>
      </c>
    </row>
    <row r="25" spans="1:8" x14ac:dyDescent="0.15">
      <c r="A25" s="15">
        <v>45825</v>
      </c>
      <c r="B25" s="16" t="s">
        <v>47</v>
      </c>
      <c r="C25" s="16" t="s">
        <v>48</v>
      </c>
      <c r="D25" s="18">
        <v>399</v>
      </c>
      <c r="E25" s="18">
        <v>66.5</v>
      </c>
      <c r="F25" s="18">
        <v>332.5</v>
      </c>
      <c r="G25" s="20" t="s">
        <v>21</v>
      </c>
      <c r="H25" s="18">
        <f t="shared" si="0"/>
        <v>23161.529999999995</v>
      </c>
    </row>
    <row r="26" spans="1:8" x14ac:dyDescent="0.15">
      <c r="A26" s="51">
        <v>45853</v>
      </c>
      <c r="B26" s="48" t="s">
        <v>51</v>
      </c>
      <c r="C26" s="48" t="s">
        <v>52</v>
      </c>
      <c r="D26" s="18">
        <v>73.5</v>
      </c>
      <c r="E26" s="18">
        <v>0</v>
      </c>
      <c r="F26" s="18">
        <v>73.5</v>
      </c>
      <c r="G26" s="20" t="s">
        <v>21</v>
      </c>
      <c r="H26" s="18">
        <f t="shared" ref="H26:H47" si="1">H25-D26</f>
        <v>23088.029999999995</v>
      </c>
    </row>
    <row r="27" spans="1:8" x14ac:dyDescent="0.15">
      <c r="A27" s="51">
        <v>45853</v>
      </c>
      <c r="B27" s="48" t="s">
        <v>53</v>
      </c>
      <c r="C27" s="48" t="s">
        <v>52</v>
      </c>
      <c r="D27" s="18">
        <v>294.14</v>
      </c>
      <c r="E27" s="18">
        <v>0</v>
      </c>
      <c r="F27" s="18">
        <v>294.14</v>
      </c>
      <c r="G27" s="20" t="s">
        <v>21</v>
      </c>
      <c r="H27" s="18">
        <f t="shared" si="1"/>
        <v>22793.889999999996</v>
      </c>
    </row>
    <row r="28" spans="1:8" x14ac:dyDescent="0.15">
      <c r="A28" s="51">
        <v>45853</v>
      </c>
      <c r="B28" s="48" t="s">
        <v>53</v>
      </c>
      <c r="C28" s="48" t="s">
        <v>54</v>
      </c>
      <c r="D28" s="18">
        <v>2.25</v>
      </c>
      <c r="E28" s="18">
        <v>0</v>
      </c>
      <c r="F28" s="18">
        <v>2.25</v>
      </c>
      <c r="G28" s="20" t="s">
        <v>21</v>
      </c>
      <c r="H28" s="18">
        <f t="shared" si="1"/>
        <v>22791.639999999996</v>
      </c>
    </row>
    <row r="29" spans="1:8" x14ac:dyDescent="0.15">
      <c r="A29" s="51">
        <v>45853</v>
      </c>
      <c r="B29" s="48" t="s">
        <v>55</v>
      </c>
      <c r="C29" s="48" t="s">
        <v>56</v>
      </c>
      <c r="D29" s="18">
        <v>31.5</v>
      </c>
      <c r="E29" s="18">
        <v>0</v>
      </c>
      <c r="F29" s="18">
        <v>31.5</v>
      </c>
      <c r="G29" s="20" t="s">
        <v>21</v>
      </c>
      <c r="H29" s="18">
        <f t="shared" si="1"/>
        <v>22760.139999999996</v>
      </c>
    </row>
    <row r="30" spans="1:8" x14ac:dyDescent="0.15">
      <c r="A30" s="51">
        <v>45853</v>
      </c>
      <c r="B30" s="48" t="s">
        <v>53</v>
      </c>
      <c r="C30" s="48" t="s">
        <v>56</v>
      </c>
      <c r="D30" s="18">
        <v>126.06</v>
      </c>
      <c r="E30" s="18">
        <v>0</v>
      </c>
      <c r="F30" s="18">
        <v>126.06</v>
      </c>
      <c r="G30" s="20" t="s">
        <v>21</v>
      </c>
      <c r="H30" s="18">
        <f t="shared" si="1"/>
        <v>22634.079999999994</v>
      </c>
    </row>
    <row r="31" spans="1:8" x14ac:dyDescent="0.15">
      <c r="A31" s="51">
        <v>45852</v>
      </c>
      <c r="B31" s="48" t="s">
        <v>19</v>
      </c>
      <c r="C31" s="48" t="s">
        <v>57</v>
      </c>
      <c r="D31" s="18">
        <v>1194.25</v>
      </c>
      <c r="E31" s="18">
        <v>199.05</v>
      </c>
      <c r="F31" s="18">
        <v>995.2</v>
      </c>
      <c r="G31" s="20" t="s">
        <v>21</v>
      </c>
      <c r="H31" s="18">
        <f t="shared" si="1"/>
        <v>21439.829999999994</v>
      </c>
    </row>
    <row r="32" spans="1:8" x14ac:dyDescent="0.15">
      <c r="A32" s="51">
        <v>45852</v>
      </c>
      <c r="B32" s="48" t="s">
        <v>58</v>
      </c>
      <c r="C32" s="48" t="s">
        <v>59</v>
      </c>
      <c r="D32" s="18">
        <v>75.180000000000007</v>
      </c>
      <c r="E32" s="18">
        <v>62.65</v>
      </c>
      <c r="F32" s="18">
        <v>12.530000000000008</v>
      </c>
      <c r="G32" s="20" t="s">
        <v>21</v>
      </c>
      <c r="H32" s="18">
        <f t="shared" si="1"/>
        <v>21364.649999999994</v>
      </c>
    </row>
    <row r="33" spans="1:8" x14ac:dyDescent="0.15">
      <c r="A33" s="51">
        <v>45859</v>
      </c>
      <c r="B33" s="48" t="s">
        <v>18</v>
      </c>
      <c r="C33" s="48" t="s">
        <v>22</v>
      </c>
      <c r="D33" s="18">
        <v>4.25</v>
      </c>
      <c r="E33" s="18">
        <v>0</v>
      </c>
      <c r="F33" s="18">
        <v>4.25</v>
      </c>
      <c r="G33" s="20" t="s">
        <v>21</v>
      </c>
      <c r="H33" s="18">
        <f t="shared" si="1"/>
        <v>21360.399999999994</v>
      </c>
    </row>
    <row r="34" spans="1:8" x14ac:dyDescent="0.15">
      <c r="A34" s="51">
        <v>45861</v>
      </c>
      <c r="B34" s="48" t="s">
        <v>13</v>
      </c>
      <c r="C34" s="48" t="s">
        <v>88</v>
      </c>
      <c r="D34" s="18">
        <v>527.22</v>
      </c>
      <c r="E34" s="18">
        <v>0</v>
      </c>
      <c r="F34" s="18">
        <v>527.22</v>
      </c>
      <c r="G34" s="20" t="s">
        <v>21</v>
      </c>
      <c r="H34" s="18">
        <f t="shared" si="1"/>
        <v>20833.179999999993</v>
      </c>
    </row>
    <row r="35" spans="1:8" x14ac:dyDescent="0.15">
      <c r="A35" s="51">
        <v>45862</v>
      </c>
      <c r="B35" s="48" t="s">
        <v>60</v>
      </c>
      <c r="C35" s="48" t="s">
        <v>61</v>
      </c>
      <c r="D35" s="18">
        <v>252</v>
      </c>
      <c r="E35" s="18">
        <v>42</v>
      </c>
      <c r="F35" s="18">
        <v>210</v>
      </c>
      <c r="G35" s="20" t="s">
        <v>21</v>
      </c>
      <c r="H35" s="18">
        <f t="shared" si="1"/>
        <v>20581.179999999993</v>
      </c>
    </row>
    <row r="36" spans="1:8" x14ac:dyDescent="0.15">
      <c r="A36" s="51">
        <v>45862</v>
      </c>
      <c r="B36" s="48" t="s">
        <v>62</v>
      </c>
      <c r="C36" s="48" t="s">
        <v>63</v>
      </c>
      <c r="D36" s="18">
        <v>139.24</v>
      </c>
      <c r="E36" s="18">
        <v>23.2</v>
      </c>
      <c r="F36" s="18">
        <v>116.04</v>
      </c>
      <c r="G36" s="20" t="s">
        <v>21</v>
      </c>
      <c r="H36" s="18">
        <f t="shared" si="1"/>
        <v>20441.939999999991</v>
      </c>
    </row>
    <row r="37" spans="1:8" x14ac:dyDescent="0.15">
      <c r="A37" s="51">
        <v>45870</v>
      </c>
      <c r="B37" s="48" t="s">
        <v>51</v>
      </c>
      <c r="C37" s="48" t="s">
        <v>64</v>
      </c>
      <c r="D37" s="18">
        <v>73.5</v>
      </c>
      <c r="E37" s="18">
        <v>0</v>
      </c>
      <c r="F37" s="18">
        <v>73.5</v>
      </c>
      <c r="G37" s="20" t="s">
        <v>21</v>
      </c>
      <c r="H37" s="18">
        <f t="shared" si="1"/>
        <v>20368.439999999991</v>
      </c>
    </row>
    <row r="38" spans="1:8" x14ac:dyDescent="0.15">
      <c r="A38" s="51">
        <v>45870</v>
      </c>
      <c r="B38" s="48" t="s">
        <v>53</v>
      </c>
      <c r="C38" s="48" t="s">
        <v>64</v>
      </c>
      <c r="D38" s="18">
        <v>294.14</v>
      </c>
      <c r="E38" s="18">
        <v>0</v>
      </c>
      <c r="F38" s="18">
        <v>294.14</v>
      </c>
      <c r="G38" s="20" t="s">
        <v>21</v>
      </c>
      <c r="H38" s="18">
        <f t="shared" si="1"/>
        <v>20074.299999999992</v>
      </c>
    </row>
    <row r="39" spans="1:8" x14ac:dyDescent="0.15">
      <c r="A39" s="51">
        <v>45870</v>
      </c>
      <c r="B39" s="48" t="s">
        <v>53</v>
      </c>
      <c r="C39" s="48" t="s">
        <v>65</v>
      </c>
      <c r="D39" s="18">
        <v>2.25</v>
      </c>
      <c r="E39" s="18">
        <v>0</v>
      </c>
      <c r="F39" s="18">
        <v>2.25</v>
      </c>
      <c r="G39" s="20" t="s">
        <v>21</v>
      </c>
      <c r="H39" s="18">
        <f t="shared" si="1"/>
        <v>20072.049999999992</v>
      </c>
    </row>
    <row r="40" spans="1:8" x14ac:dyDescent="0.15">
      <c r="A40" s="51">
        <v>45870</v>
      </c>
      <c r="B40" s="48" t="s">
        <v>55</v>
      </c>
      <c r="C40" s="48" t="s">
        <v>66</v>
      </c>
      <c r="D40" s="18">
        <v>31.5</v>
      </c>
      <c r="E40" s="18">
        <v>0</v>
      </c>
      <c r="F40" s="18">
        <v>31.5</v>
      </c>
      <c r="G40" s="20" t="s">
        <v>21</v>
      </c>
      <c r="H40" s="18">
        <f t="shared" si="1"/>
        <v>20040.549999999992</v>
      </c>
    </row>
    <row r="41" spans="1:8" x14ac:dyDescent="0.15">
      <c r="A41" s="51">
        <v>45870</v>
      </c>
      <c r="B41" s="48" t="s">
        <v>53</v>
      </c>
      <c r="C41" s="48" t="s">
        <v>66</v>
      </c>
      <c r="D41" s="18">
        <v>126.06</v>
      </c>
      <c r="E41" s="18">
        <v>0</v>
      </c>
      <c r="F41" s="18">
        <v>126.06</v>
      </c>
      <c r="G41" s="20" t="s">
        <v>21</v>
      </c>
      <c r="H41" s="18">
        <f t="shared" si="1"/>
        <v>19914.489999999991</v>
      </c>
    </row>
    <row r="42" spans="1:8" x14ac:dyDescent="0.15">
      <c r="A42" s="51">
        <v>45870</v>
      </c>
      <c r="B42" s="48" t="s">
        <v>6</v>
      </c>
      <c r="C42" s="48" t="s">
        <v>67</v>
      </c>
      <c r="D42" s="18">
        <v>19.489999999999998</v>
      </c>
      <c r="E42" s="18">
        <v>3.25</v>
      </c>
      <c r="F42" s="18">
        <v>16.239999999999998</v>
      </c>
      <c r="G42" s="20" t="s">
        <v>21</v>
      </c>
      <c r="H42" s="18">
        <f t="shared" si="1"/>
        <v>19894.999999999989</v>
      </c>
    </row>
    <row r="43" spans="1:8" x14ac:dyDescent="0.15">
      <c r="A43" s="51">
        <v>45870</v>
      </c>
      <c r="B43" s="48" t="s">
        <v>6</v>
      </c>
      <c r="C43" s="48" t="s">
        <v>68</v>
      </c>
      <c r="D43" s="18">
        <v>18.36</v>
      </c>
      <c r="E43" s="18">
        <v>3.08</v>
      </c>
      <c r="F43" s="18">
        <v>15.28</v>
      </c>
      <c r="G43" s="20" t="s">
        <v>21</v>
      </c>
      <c r="H43" s="18">
        <f t="shared" si="1"/>
        <v>19876.639999999989</v>
      </c>
    </row>
    <row r="44" spans="1:8" x14ac:dyDescent="0.15">
      <c r="A44" s="51">
        <v>45870</v>
      </c>
      <c r="B44" s="48" t="s">
        <v>20</v>
      </c>
      <c r="C44" s="48" t="s">
        <v>69</v>
      </c>
      <c r="D44" s="18">
        <v>356.1</v>
      </c>
      <c r="E44" s="18">
        <v>59.35</v>
      </c>
      <c r="F44" s="18">
        <v>296.75</v>
      </c>
      <c r="G44" s="20" t="s">
        <v>21</v>
      </c>
      <c r="H44" s="18">
        <f t="shared" si="1"/>
        <v>19520.53999999999</v>
      </c>
    </row>
    <row r="45" spans="1:8" x14ac:dyDescent="0.15">
      <c r="A45" s="51">
        <v>45873</v>
      </c>
      <c r="B45" s="48" t="s">
        <v>70</v>
      </c>
      <c r="C45" s="48" t="s">
        <v>71</v>
      </c>
      <c r="D45" s="18">
        <v>90</v>
      </c>
      <c r="E45" s="18">
        <v>15</v>
      </c>
      <c r="F45" s="18">
        <v>75</v>
      </c>
      <c r="G45" s="20" t="s">
        <v>21</v>
      </c>
      <c r="H45" s="18">
        <f t="shared" si="1"/>
        <v>19430.53999999999</v>
      </c>
    </row>
    <row r="46" spans="1:8" x14ac:dyDescent="0.15">
      <c r="A46" s="51">
        <v>45875</v>
      </c>
      <c r="B46" s="48" t="s">
        <v>72</v>
      </c>
      <c r="C46" s="48" t="s">
        <v>73</v>
      </c>
      <c r="D46" s="18">
        <v>240</v>
      </c>
      <c r="E46" s="18">
        <v>40</v>
      </c>
      <c r="F46" s="18">
        <v>200</v>
      </c>
      <c r="G46" s="20" t="s">
        <v>21</v>
      </c>
      <c r="H46" s="18">
        <f t="shared" si="1"/>
        <v>19190.53999999999</v>
      </c>
    </row>
    <row r="47" spans="1:8" x14ac:dyDescent="0.15">
      <c r="A47" s="51">
        <v>45888</v>
      </c>
      <c r="B47" s="48" t="s">
        <v>18</v>
      </c>
      <c r="C47" s="48" t="s">
        <v>22</v>
      </c>
      <c r="D47" s="18">
        <v>4.25</v>
      </c>
      <c r="E47" s="18">
        <v>0</v>
      </c>
      <c r="F47" s="18">
        <v>4.25</v>
      </c>
      <c r="G47" s="20" t="s">
        <v>21</v>
      </c>
      <c r="H47" s="18">
        <f t="shared" si="1"/>
        <v>19186.28999999999</v>
      </c>
    </row>
    <row r="48" spans="1:8" x14ac:dyDescent="0.15">
      <c r="A48" s="78"/>
      <c r="B48" s="79"/>
      <c r="C48" s="79"/>
      <c r="D48" s="80"/>
      <c r="E48" s="80"/>
      <c r="F48" s="80"/>
      <c r="G48" s="81"/>
      <c r="H48" s="82"/>
    </row>
    <row r="49" spans="1:9" x14ac:dyDescent="0.15">
      <c r="D49" s="83"/>
      <c r="E49" s="83"/>
      <c r="F49" s="83"/>
      <c r="G49" s="84"/>
      <c r="H49" s="83"/>
    </row>
    <row r="50" spans="1:9" x14ac:dyDescent="0.2">
      <c r="A50" s="94" t="s">
        <v>74</v>
      </c>
      <c r="B50" s="94"/>
      <c r="C50" s="94"/>
      <c r="D50" s="94"/>
      <c r="E50" s="94"/>
      <c r="F50" s="94"/>
      <c r="G50" s="94"/>
      <c r="H50" s="94"/>
    </row>
    <row r="51" spans="1:9" x14ac:dyDescent="0.15">
      <c r="A51" s="15"/>
      <c r="B51" s="16"/>
      <c r="C51" s="16"/>
      <c r="D51" s="18"/>
      <c r="E51" s="18"/>
      <c r="F51" s="18"/>
      <c r="G51" s="20"/>
      <c r="H51" s="18">
        <f>H47</f>
        <v>19186.28999999999</v>
      </c>
    </row>
    <row r="52" spans="1:9" ht="14" customHeight="1" x14ac:dyDescent="0.15">
      <c r="A52" s="15"/>
      <c r="B52" s="19"/>
      <c r="C52" s="16"/>
      <c r="D52" s="18">
        <v>0</v>
      </c>
      <c r="E52" s="18">
        <v>0</v>
      </c>
      <c r="F52" s="18">
        <v>0</v>
      </c>
      <c r="G52" s="20"/>
      <c r="H52" s="18">
        <f>H51+D52</f>
        <v>19186.28999999999</v>
      </c>
      <c r="I52" s="11" t="s">
        <v>91</v>
      </c>
    </row>
    <row r="53" spans="1:9" ht="18" customHeight="1" x14ac:dyDescent="0.2">
      <c r="A53" s="21"/>
      <c r="B53" s="22"/>
      <c r="D53" s="11"/>
      <c r="E53" s="11"/>
      <c r="F53" s="11"/>
      <c r="G53" s="22"/>
      <c r="H53" s="22"/>
    </row>
    <row r="54" spans="1:9" ht="17" customHeight="1" x14ac:dyDescent="0.2">
      <c r="A54" s="22" t="s">
        <v>7</v>
      </c>
      <c r="C54" s="22"/>
      <c r="D54" s="11"/>
      <c r="E54" s="11"/>
      <c r="F54" s="11"/>
    </row>
    <row r="55" spans="1:9" ht="17" customHeight="1" x14ac:dyDescent="0.2">
      <c r="A55" s="22"/>
      <c r="C55" s="22"/>
      <c r="D55" s="11"/>
      <c r="E55" s="11"/>
      <c r="F55" s="11"/>
    </row>
    <row r="56" spans="1:9" ht="17" customHeight="1" thickBot="1" x14ac:dyDescent="0.25">
      <c r="A56" s="22" t="s">
        <v>17</v>
      </c>
      <c r="B56" s="22"/>
      <c r="C56" s="22"/>
      <c r="D56" s="11"/>
      <c r="E56" s="11"/>
      <c r="F56" s="11"/>
    </row>
    <row r="57" spans="1:9" ht="17" customHeight="1" x14ac:dyDescent="0.2">
      <c r="A57" s="52" t="s">
        <v>11</v>
      </c>
      <c r="B57" s="53" t="s">
        <v>0</v>
      </c>
      <c r="C57" s="53" t="s">
        <v>1</v>
      </c>
      <c r="D57" s="54" t="s">
        <v>2</v>
      </c>
      <c r="E57" s="54" t="s">
        <v>3</v>
      </c>
      <c r="F57" s="55" t="s">
        <v>4</v>
      </c>
    </row>
    <row r="58" spans="1:9" ht="16" x14ac:dyDescent="0.2">
      <c r="A58" s="56">
        <v>45915</v>
      </c>
      <c r="B58" s="57" t="s">
        <v>6</v>
      </c>
      <c r="C58" s="57" t="s">
        <v>75</v>
      </c>
      <c r="D58" s="58">
        <v>367.64</v>
      </c>
      <c r="E58" s="58">
        <v>0</v>
      </c>
      <c r="F58" s="59">
        <f t="shared" ref="F58:F70" si="2">D58-E58</f>
        <v>367.64</v>
      </c>
    </row>
    <row r="59" spans="1:9" ht="16" x14ac:dyDescent="0.2">
      <c r="A59" s="56">
        <v>45884</v>
      </c>
      <c r="B59" s="57" t="s">
        <v>6</v>
      </c>
      <c r="C59" s="57" t="s">
        <v>76</v>
      </c>
      <c r="D59" s="58">
        <v>157.56</v>
      </c>
      <c r="E59" s="58">
        <v>0</v>
      </c>
      <c r="F59" s="59">
        <f t="shared" si="2"/>
        <v>157.56</v>
      </c>
    </row>
    <row r="60" spans="1:9" ht="17" x14ac:dyDescent="0.2">
      <c r="A60" s="56">
        <v>45884</v>
      </c>
      <c r="B60" s="57" t="s">
        <v>6</v>
      </c>
      <c r="C60" s="60" t="s">
        <v>77</v>
      </c>
      <c r="D60" s="58">
        <v>0</v>
      </c>
      <c r="E60" s="58">
        <v>0</v>
      </c>
      <c r="F60" s="59">
        <f t="shared" si="2"/>
        <v>0</v>
      </c>
    </row>
    <row r="61" spans="1:9" ht="17" x14ac:dyDescent="0.2">
      <c r="A61" s="56">
        <v>45874</v>
      </c>
      <c r="B61" s="57" t="s">
        <v>6</v>
      </c>
      <c r="C61" s="60" t="s">
        <v>81</v>
      </c>
      <c r="D61" s="58">
        <v>4.49</v>
      </c>
      <c r="E61" s="58">
        <v>0.75</v>
      </c>
      <c r="F61" s="59">
        <f t="shared" si="2"/>
        <v>3.74</v>
      </c>
    </row>
    <row r="62" spans="1:9" ht="17" x14ac:dyDescent="0.2">
      <c r="A62" s="56">
        <v>45888</v>
      </c>
      <c r="B62" s="57" t="s">
        <v>6</v>
      </c>
      <c r="C62" s="60" t="s">
        <v>78</v>
      </c>
      <c r="D62" s="58">
        <v>95.75</v>
      </c>
      <c r="E62" s="58">
        <v>0</v>
      </c>
      <c r="F62" s="59">
        <f t="shared" si="2"/>
        <v>95.75</v>
      </c>
    </row>
    <row r="63" spans="1:9" ht="17" x14ac:dyDescent="0.2">
      <c r="A63" s="56">
        <v>45888</v>
      </c>
      <c r="B63" s="57" t="s">
        <v>6</v>
      </c>
      <c r="C63" s="60" t="s">
        <v>79</v>
      </c>
      <c r="D63" s="58">
        <v>8.9700000000000006</v>
      </c>
      <c r="E63" s="58">
        <v>1.5</v>
      </c>
      <c r="F63" s="59">
        <f t="shared" si="2"/>
        <v>7.4700000000000006</v>
      </c>
    </row>
    <row r="64" spans="1:9" ht="17" x14ac:dyDescent="0.2">
      <c r="A64" s="56">
        <v>45897</v>
      </c>
      <c r="B64" s="61" t="s">
        <v>83</v>
      </c>
      <c r="C64" s="60" t="s">
        <v>100</v>
      </c>
      <c r="D64" s="58">
        <v>18</v>
      </c>
      <c r="E64" s="58">
        <v>3</v>
      </c>
      <c r="F64" s="59">
        <f>D64-E64</f>
        <v>15</v>
      </c>
    </row>
    <row r="65" spans="1:6" ht="17" x14ac:dyDescent="0.2">
      <c r="A65" s="62">
        <v>45900</v>
      </c>
      <c r="B65" s="63" t="s">
        <v>6</v>
      </c>
      <c r="C65" s="64" t="s">
        <v>84</v>
      </c>
      <c r="D65" s="65">
        <f>36.09*2</f>
        <v>72.180000000000007</v>
      </c>
      <c r="E65" s="65">
        <f>6.02*2</f>
        <v>12.04</v>
      </c>
      <c r="F65" s="66">
        <f>D65-E65</f>
        <v>60.140000000000008</v>
      </c>
    </row>
    <row r="66" spans="1:6" ht="17" x14ac:dyDescent="0.2">
      <c r="A66" s="62">
        <v>45903</v>
      </c>
      <c r="B66" s="63" t="s">
        <v>94</v>
      </c>
      <c r="C66" s="64" t="s">
        <v>101</v>
      </c>
      <c r="D66" s="65">
        <v>56.83</v>
      </c>
      <c r="E66" s="65">
        <v>0</v>
      </c>
      <c r="F66" s="66">
        <f>D66-E66</f>
        <v>56.83</v>
      </c>
    </row>
    <row r="67" spans="1:6" ht="34" x14ac:dyDescent="0.2">
      <c r="A67" s="56">
        <v>45927</v>
      </c>
      <c r="B67" s="57" t="s">
        <v>80</v>
      </c>
      <c r="C67" s="60" t="s">
        <v>82</v>
      </c>
      <c r="D67" s="58">
        <v>47</v>
      </c>
      <c r="E67" s="58">
        <v>0</v>
      </c>
      <c r="F67" s="59">
        <f t="shared" si="2"/>
        <v>47</v>
      </c>
    </row>
    <row r="68" spans="1:6" ht="17" x14ac:dyDescent="0.2">
      <c r="A68" s="56">
        <v>45938</v>
      </c>
      <c r="B68" s="57" t="s">
        <v>92</v>
      </c>
      <c r="C68" s="60" t="s">
        <v>93</v>
      </c>
      <c r="D68" s="58">
        <v>400</v>
      </c>
      <c r="E68" s="58">
        <v>0</v>
      </c>
      <c r="F68" s="59">
        <f t="shared" si="2"/>
        <v>400</v>
      </c>
    </row>
    <row r="69" spans="1:6" ht="17" x14ac:dyDescent="0.2">
      <c r="A69" s="75">
        <v>45971</v>
      </c>
      <c r="B69" s="67" t="s">
        <v>83</v>
      </c>
      <c r="C69" s="68" t="s">
        <v>86</v>
      </c>
      <c r="D69" s="69" t="s">
        <v>85</v>
      </c>
      <c r="E69" s="69" t="s">
        <v>8</v>
      </c>
      <c r="F69" s="76"/>
    </row>
    <row r="70" spans="1:6" s="74" customFormat="1" ht="18" thickBot="1" x14ac:dyDescent="0.25">
      <c r="A70" s="70">
        <v>45991</v>
      </c>
      <c r="B70" s="71" t="s">
        <v>89</v>
      </c>
      <c r="C70" s="72" t="s">
        <v>90</v>
      </c>
      <c r="D70" s="73">
        <v>150</v>
      </c>
      <c r="E70" s="73">
        <v>25</v>
      </c>
      <c r="F70" s="77">
        <f t="shared" si="2"/>
        <v>125</v>
      </c>
    </row>
    <row r="71" spans="1:6" x14ac:dyDescent="0.2">
      <c r="C71" s="25"/>
    </row>
    <row r="72" spans="1:6" x14ac:dyDescent="0.2">
      <c r="A72" s="22" t="s">
        <v>12</v>
      </c>
      <c r="B72" s="22"/>
      <c r="C72" s="22"/>
    </row>
    <row r="73" spans="1:6" x14ac:dyDescent="0.2">
      <c r="B73" s="22"/>
      <c r="C73" s="22"/>
    </row>
    <row r="74" spans="1:6" x14ac:dyDescent="0.2">
      <c r="A74" s="22"/>
      <c r="B74" s="22"/>
      <c r="C74" s="22"/>
    </row>
    <row r="75" spans="1:6" x14ac:dyDescent="0.2">
      <c r="A75" s="22" t="s">
        <v>10</v>
      </c>
    </row>
    <row r="76" spans="1:6" x14ac:dyDescent="0.2">
      <c r="A76" s="24" t="s">
        <v>8</v>
      </c>
    </row>
  </sheetData>
  <mergeCells count="2">
    <mergeCell ref="A1:H1"/>
    <mergeCell ref="A50:H50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32"/>
  <sheetViews>
    <sheetView zoomScale="120" zoomScaleNormal="120" workbookViewId="0">
      <selection activeCell="B3" sqref="B3:I15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8.33203125" style="1" bestFit="1" customWidth="1"/>
    <col min="4" max="4" width="45.3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95" t="s">
        <v>15</v>
      </c>
      <c r="C2" s="95"/>
      <c r="D2" s="95"/>
      <c r="E2" s="7"/>
      <c r="F2" s="7"/>
      <c r="G2" s="7"/>
      <c r="H2" s="7"/>
      <c r="I2" s="7"/>
      <c r="J2" s="2"/>
    </row>
    <row r="3" spans="1:10" ht="38" customHeight="1" x14ac:dyDescent="0.2">
      <c r="B3" s="37" t="s">
        <v>11</v>
      </c>
      <c r="C3" s="38" t="s">
        <v>0</v>
      </c>
      <c r="D3" s="38" t="s">
        <v>1</v>
      </c>
      <c r="E3" s="39" t="s">
        <v>2</v>
      </c>
      <c r="F3" s="39" t="s">
        <v>3</v>
      </c>
      <c r="G3" s="40" t="s">
        <v>14</v>
      </c>
      <c r="H3" s="39" t="s">
        <v>4</v>
      </c>
      <c r="I3" s="41"/>
      <c r="J3" s="3"/>
    </row>
    <row r="4" spans="1:10" ht="29" customHeight="1" x14ac:dyDescent="0.2">
      <c r="B4" s="32">
        <v>45915</v>
      </c>
      <c r="C4" s="4" t="s">
        <v>6</v>
      </c>
      <c r="D4" s="4" t="s">
        <v>75</v>
      </c>
      <c r="E4" s="8">
        <v>367.64</v>
      </c>
      <c r="F4" s="8">
        <v>0</v>
      </c>
      <c r="G4" s="10">
        <v>73.64</v>
      </c>
      <c r="H4" s="5">
        <f>E4-F4-G4</f>
        <v>294</v>
      </c>
      <c r="I4" s="42"/>
    </row>
    <row r="5" spans="1:10" ht="28" customHeight="1" x14ac:dyDescent="0.2">
      <c r="B5" s="32">
        <v>45884</v>
      </c>
      <c r="C5" s="4" t="s">
        <v>6</v>
      </c>
      <c r="D5" s="4" t="s">
        <v>76</v>
      </c>
      <c r="E5" s="8">
        <v>157.56</v>
      </c>
      <c r="F5" s="8">
        <v>0</v>
      </c>
      <c r="G5" s="10">
        <v>31.56</v>
      </c>
      <c r="H5" s="5">
        <f t="shared" ref="H5:H14" si="0">E5-F5-G5</f>
        <v>126</v>
      </c>
      <c r="I5" s="43">
        <f>G4+G5</f>
        <v>105.2</v>
      </c>
    </row>
    <row r="6" spans="1:10" ht="28" customHeight="1" x14ac:dyDescent="0.2">
      <c r="B6" s="32">
        <v>45884</v>
      </c>
      <c r="C6" s="4" t="s">
        <v>6</v>
      </c>
      <c r="D6" s="6" t="s">
        <v>96</v>
      </c>
      <c r="E6" s="8">
        <v>0</v>
      </c>
      <c r="F6" s="8">
        <v>0</v>
      </c>
      <c r="G6" s="9"/>
      <c r="H6" s="5">
        <f t="shared" si="0"/>
        <v>0</v>
      </c>
      <c r="I6" s="44">
        <f>H4+H5+H6</f>
        <v>420</v>
      </c>
    </row>
    <row r="7" spans="1:10" ht="24" customHeight="1" x14ac:dyDescent="0.25">
      <c r="A7" s="27"/>
      <c r="B7" s="32">
        <v>45874</v>
      </c>
      <c r="C7" s="4" t="s">
        <v>6</v>
      </c>
      <c r="D7" s="6" t="s">
        <v>81</v>
      </c>
      <c r="E7" s="91">
        <v>4.49</v>
      </c>
      <c r="F7" s="8">
        <v>0.75</v>
      </c>
      <c r="G7" s="9"/>
      <c r="H7" s="89">
        <f t="shared" si="0"/>
        <v>3.74</v>
      </c>
      <c r="I7" s="45"/>
    </row>
    <row r="8" spans="1:10" ht="28" customHeight="1" x14ac:dyDescent="0.25">
      <c r="A8" s="27"/>
      <c r="B8" s="32">
        <v>45888</v>
      </c>
      <c r="C8" s="4" t="s">
        <v>6</v>
      </c>
      <c r="D8" s="6" t="s">
        <v>78</v>
      </c>
      <c r="E8" s="91">
        <v>95.75</v>
      </c>
      <c r="F8" s="8">
        <v>0</v>
      </c>
      <c r="G8" s="9"/>
      <c r="H8" s="89">
        <f t="shared" si="0"/>
        <v>95.75</v>
      </c>
      <c r="I8" s="45"/>
    </row>
    <row r="9" spans="1:10" ht="28" customHeight="1" x14ac:dyDescent="0.25">
      <c r="A9" s="27"/>
      <c r="B9" s="32">
        <v>45888</v>
      </c>
      <c r="C9" s="4" t="s">
        <v>6</v>
      </c>
      <c r="D9" s="6" t="s">
        <v>79</v>
      </c>
      <c r="E9" s="91">
        <v>8.9700000000000006</v>
      </c>
      <c r="F9" s="8">
        <v>1.5</v>
      </c>
      <c r="G9" s="9"/>
      <c r="H9" s="89">
        <f t="shared" si="0"/>
        <v>7.4700000000000006</v>
      </c>
      <c r="I9" s="45"/>
    </row>
    <row r="10" spans="1:10" ht="28" customHeight="1" x14ac:dyDescent="0.25">
      <c r="A10" s="27"/>
      <c r="B10" s="32">
        <v>45900</v>
      </c>
      <c r="C10" s="4" t="s">
        <v>6</v>
      </c>
      <c r="D10" s="6" t="s">
        <v>84</v>
      </c>
      <c r="E10" s="91">
        <f>36.09*2</f>
        <v>72.180000000000007</v>
      </c>
      <c r="F10" s="8">
        <v>12.04</v>
      </c>
      <c r="G10" s="9"/>
      <c r="H10" s="89">
        <f t="shared" si="0"/>
        <v>60.140000000000008</v>
      </c>
      <c r="I10" s="90">
        <f>SUM(E7:E10)</f>
        <v>181.39</v>
      </c>
    </row>
    <row r="11" spans="1:10" ht="28" customHeight="1" x14ac:dyDescent="0.25">
      <c r="A11" s="27"/>
      <c r="B11" s="32">
        <v>45897</v>
      </c>
      <c r="C11" s="88" t="s">
        <v>83</v>
      </c>
      <c r="D11" s="6" t="s">
        <v>87</v>
      </c>
      <c r="E11" s="8">
        <v>18</v>
      </c>
      <c r="F11" s="8">
        <v>3</v>
      </c>
      <c r="G11" s="9"/>
      <c r="H11" s="26">
        <f t="shared" si="0"/>
        <v>15</v>
      </c>
      <c r="I11" s="45"/>
    </row>
    <row r="12" spans="1:10" ht="38" x14ac:dyDescent="0.25">
      <c r="A12" s="27"/>
      <c r="B12" s="32">
        <v>45903</v>
      </c>
      <c r="C12" s="4" t="s">
        <v>94</v>
      </c>
      <c r="D12" s="6" t="s">
        <v>97</v>
      </c>
      <c r="E12" s="8">
        <v>56.83</v>
      </c>
      <c r="F12" s="8"/>
      <c r="G12" s="9"/>
      <c r="H12" s="26">
        <f t="shared" si="0"/>
        <v>56.83</v>
      </c>
      <c r="I12" s="45"/>
    </row>
    <row r="13" spans="1:10" ht="38" x14ac:dyDescent="0.25">
      <c r="A13" s="27"/>
      <c r="B13" s="32">
        <v>45927</v>
      </c>
      <c r="C13" s="4" t="s">
        <v>80</v>
      </c>
      <c r="D13" s="6" t="s">
        <v>82</v>
      </c>
      <c r="E13" s="8" t="s">
        <v>98</v>
      </c>
      <c r="F13" s="8"/>
      <c r="G13" s="9"/>
      <c r="H13" s="26"/>
      <c r="I13" s="45"/>
    </row>
    <row r="14" spans="1:10" ht="28" customHeight="1" x14ac:dyDescent="0.25">
      <c r="A14" s="27"/>
      <c r="B14" s="32">
        <v>45938</v>
      </c>
      <c r="C14" s="4" t="s">
        <v>92</v>
      </c>
      <c r="D14" s="6" t="s">
        <v>93</v>
      </c>
      <c r="E14" s="8">
        <v>400</v>
      </c>
      <c r="F14" s="8"/>
      <c r="G14" s="9"/>
      <c r="H14" s="26">
        <f t="shared" si="0"/>
        <v>400</v>
      </c>
      <c r="I14" s="45"/>
    </row>
    <row r="15" spans="1:10" ht="28" customHeight="1" thickBot="1" x14ac:dyDescent="0.3">
      <c r="A15" s="27"/>
      <c r="B15" s="33">
        <v>45991</v>
      </c>
      <c r="C15" s="34" t="s">
        <v>89</v>
      </c>
      <c r="D15" s="35" t="s">
        <v>90</v>
      </c>
      <c r="E15" s="36" t="s">
        <v>99</v>
      </c>
      <c r="F15" s="36"/>
      <c r="G15" s="49"/>
      <c r="H15" s="50"/>
      <c r="I15" s="92"/>
    </row>
    <row r="16" spans="1:10" ht="28" customHeight="1" x14ac:dyDescent="0.25">
      <c r="A16" s="27"/>
      <c r="B16" s="85"/>
      <c r="C16" s="86"/>
      <c r="D16" s="87"/>
      <c r="E16" s="87"/>
      <c r="F16" s="87"/>
      <c r="G16" s="87"/>
      <c r="H16" s="87"/>
      <c r="I16" s="87"/>
      <c r="J16" s="87"/>
    </row>
    <row r="17" spans="1:10" ht="28" customHeight="1" x14ac:dyDescent="0.25">
      <c r="A17" s="27"/>
      <c r="B17" s="85"/>
      <c r="C17" s="86"/>
      <c r="D17" s="87"/>
      <c r="E17" s="87"/>
      <c r="F17" s="87"/>
      <c r="G17" s="87"/>
      <c r="H17" s="87"/>
      <c r="I17" s="87"/>
      <c r="J17" s="87"/>
    </row>
    <row r="18" spans="1:10" ht="16" thickBot="1" x14ac:dyDescent="0.25"/>
    <row r="19" spans="1:10" ht="16" x14ac:dyDescent="0.2">
      <c r="B19" s="52" t="s">
        <v>11</v>
      </c>
      <c r="C19" s="53" t="s">
        <v>0</v>
      </c>
      <c r="D19" s="53" t="s">
        <v>1</v>
      </c>
      <c r="E19" s="54" t="s">
        <v>2</v>
      </c>
      <c r="F19" s="54" t="s">
        <v>3</v>
      </c>
      <c r="G19" s="55" t="s">
        <v>4</v>
      </c>
    </row>
    <row r="20" spans="1:10" ht="16" x14ac:dyDescent="0.2">
      <c r="B20" s="56">
        <v>45915</v>
      </c>
      <c r="C20" s="57" t="s">
        <v>6</v>
      </c>
      <c r="D20" s="57" t="s">
        <v>75</v>
      </c>
      <c r="E20" s="58">
        <v>367.64</v>
      </c>
      <c r="F20" s="58">
        <v>0</v>
      </c>
      <c r="G20" s="59">
        <f t="shared" ref="G20:G32" si="1">E20-F20</f>
        <v>367.64</v>
      </c>
    </row>
    <row r="21" spans="1:10" ht="16" x14ac:dyDescent="0.2">
      <c r="B21" s="56">
        <v>45884</v>
      </c>
      <c r="C21" s="57" t="s">
        <v>6</v>
      </c>
      <c r="D21" s="57" t="s">
        <v>76</v>
      </c>
      <c r="E21" s="58">
        <v>157.56</v>
      </c>
      <c r="F21" s="58">
        <v>0</v>
      </c>
      <c r="G21" s="59">
        <f t="shared" si="1"/>
        <v>157.56</v>
      </c>
    </row>
    <row r="22" spans="1:10" ht="17" x14ac:dyDescent="0.2">
      <c r="B22" s="56">
        <v>45884</v>
      </c>
      <c r="C22" s="57" t="s">
        <v>6</v>
      </c>
      <c r="D22" s="60" t="s">
        <v>77</v>
      </c>
      <c r="E22" s="58">
        <v>0</v>
      </c>
      <c r="F22" s="58">
        <v>0</v>
      </c>
      <c r="G22" s="59">
        <f t="shared" si="1"/>
        <v>0</v>
      </c>
    </row>
    <row r="23" spans="1:10" ht="17" x14ac:dyDescent="0.2">
      <c r="B23" s="56">
        <v>45874</v>
      </c>
      <c r="C23" s="57" t="s">
        <v>6</v>
      </c>
      <c r="D23" s="60" t="s">
        <v>81</v>
      </c>
      <c r="E23" s="58">
        <v>4.49</v>
      </c>
      <c r="F23" s="58">
        <v>0.75</v>
      </c>
      <c r="G23" s="59">
        <f t="shared" si="1"/>
        <v>3.74</v>
      </c>
    </row>
    <row r="24" spans="1:10" ht="17" x14ac:dyDescent="0.2">
      <c r="B24" s="56">
        <v>45888</v>
      </c>
      <c r="C24" s="57" t="s">
        <v>6</v>
      </c>
      <c r="D24" s="60" t="s">
        <v>78</v>
      </c>
      <c r="E24" s="58">
        <v>95.75</v>
      </c>
      <c r="F24" s="58">
        <v>0</v>
      </c>
      <c r="G24" s="59">
        <f t="shared" si="1"/>
        <v>95.75</v>
      </c>
    </row>
    <row r="25" spans="1:10" ht="17" x14ac:dyDescent="0.2">
      <c r="B25" s="56">
        <v>45888</v>
      </c>
      <c r="C25" s="57" t="s">
        <v>6</v>
      </c>
      <c r="D25" s="60" t="s">
        <v>79</v>
      </c>
      <c r="E25" s="58">
        <v>8.9700000000000006</v>
      </c>
      <c r="F25" s="58">
        <v>1.5</v>
      </c>
      <c r="G25" s="59">
        <f t="shared" si="1"/>
        <v>7.4700000000000006</v>
      </c>
    </row>
    <row r="26" spans="1:10" ht="17" x14ac:dyDescent="0.2">
      <c r="B26" s="56">
        <v>45897</v>
      </c>
      <c r="C26" s="61" t="s">
        <v>83</v>
      </c>
      <c r="D26" s="60" t="s">
        <v>87</v>
      </c>
      <c r="E26" s="58">
        <v>18</v>
      </c>
      <c r="F26" s="58">
        <v>3</v>
      </c>
      <c r="G26" s="59">
        <f>E26-F26</f>
        <v>15</v>
      </c>
    </row>
    <row r="27" spans="1:10" ht="17" x14ac:dyDescent="0.2">
      <c r="B27" s="62">
        <v>45900</v>
      </c>
      <c r="C27" s="63" t="s">
        <v>6</v>
      </c>
      <c r="D27" s="64" t="s">
        <v>84</v>
      </c>
      <c r="E27" s="65">
        <f>36.09*2</f>
        <v>72.180000000000007</v>
      </c>
      <c r="F27" s="65">
        <f>6.02*2</f>
        <v>12.04</v>
      </c>
      <c r="G27" s="66">
        <f>E27-F27</f>
        <v>60.140000000000008</v>
      </c>
    </row>
    <row r="28" spans="1:10" ht="17" x14ac:dyDescent="0.2">
      <c r="B28" s="62">
        <v>45903</v>
      </c>
      <c r="C28" s="63" t="s">
        <v>94</v>
      </c>
      <c r="D28" s="64" t="s">
        <v>95</v>
      </c>
      <c r="E28" s="65">
        <v>56.83</v>
      </c>
      <c r="F28" s="65">
        <v>0</v>
      </c>
      <c r="G28" s="66">
        <f>E28-F28</f>
        <v>56.83</v>
      </c>
    </row>
    <row r="29" spans="1:10" ht="34" x14ac:dyDescent="0.2">
      <c r="B29" s="56">
        <v>45927</v>
      </c>
      <c r="C29" s="57" t="s">
        <v>80</v>
      </c>
      <c r="D29" s="60" t="s">
        <v>82</v>
      </c>
      <c r="E29" s="58">
        <v>47</v>
      </c>
      <c r="F29" s="58">
        <v>0</v>
      </c>
      <c r="G29" s="59">
        <f t="shared" si="1"/>
        <v>47</v>
      </c>
    </row>
    <row r="30" spans="1:10" ht="17" x14ac:dyDescent="0.2">
      <c r="B30" s="56">
        <v>45938</v>
      </c>
      <c r="C30" s="57" t="s">
        <v>92</v>
      </c>
      <c r="D30" s="60" t="s">
        <v>93</v>
      </c>
      <c r="E30" s="58">
        <v>400</v>
      </c>
      <c r="F30" s="58">
        <v>0</v>
      </c>
      <c r="G30" s="59">
        <f t="shared" si="1"/>
        <v>400</v>
      </c>
    </row>
    <row r="31" spans="1:10" ht="17" x14ac:dyDescent="0.2">
      <c r="B31" s="75">
        <v>45971</v>
      </c>
      <c r="C31" s="67" t="s">
        <v>83</v>
      </c>
      <c r="D31" s="68" t="s">
        <v>86</v>
      </c>
      <c r="E31" s="69" t="s">
        <v>85</v>
      </c>
      <c r="F31" s="69" t="s">
        <v>8</v>
      </c>
      <c r="G31" s="76"/>
    </row>
    <row r="32" spans="1:10" ht="18" thickBot="1" x14ac:dyDescent="0.25">
      <c r="B32" s="70">
        <v>45991</v>
      </c>
      <c r="C32" s="71" t="s">
        <v>89</v>
      </c>
      <c r="D32" s="72" t="s">
        <v>90</v>
      </c>
      <c r="E32" s="73">
        <v>150</v>
      </c>
      <c r="F32" s="73">
        <v>25</v>
      </c>
      <c r="G32" s="77">
        <f t="shared" si="1"/>
        <v>125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2025-09-17T16:47:21Z</dcterms:modified>
  <cp:category/>
  <cp:contentStatus/>
</cp:coreProperties>
</file>