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5 - 2026/20260312/"/>
    </mc:Choice>
  </mc:AlternateContent>
  <xr:revisionPtr revIDLastSave="0" documentId="13_ncr:1_{96CAB810-F158-DE42-A2C9-600E0ABFB507}" xr6:coauthVersionLast="47" xr6:coauthVersionMax="47" xr10:uidLastSave="{00000000-0000-0000-0000-000000000000}"/>
  <bookViews>
    <workbookView xWindow="240" yWindow="600" windowWidth="28800" windowHeight="15900" activeTab="1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Summary!$A$77:$F$80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I7" i="2"/>
  <c r="I5" i="2"/>
  <c r="G21" i="2" l="1"/>
  <c r="G20" i="2"/>
  <c r="G19" i="2"/>
  <c r="G18" i="2"/>
  <c r="G17" i="2"/>
  <c r="G16" i="2"/>
  <c r="G15" i="2"/>
  <c r="H69" i="1" l="1"/>
  <c r="H63" i="1"/>
  <c r="H64" i="1"/>
  <c r="H65" i="1"/>
  <c r="F87" i="1" l="1"/>
  <c r="F86" i="1"/>
  <c r="F88" i="1"/>
  <c r="H4" i="1"/>
  <c r="F75" i="1" l="1"/>
  <c r="F76" i="1"/>
  <c r="F73" i="1" l="1"/>
  <c r="F74" i="1"/>
  <c r="F85" i="1"/>
  <c r="F70" i="1"/>
  <c r="F71" i="1"/>
  <c r="F72" i="1"/>
  <c r="H6" i="2" l="1"/>
  <c r="F83" i="1" l="1"/>
  <c r="F84" i="1"/>
  <c r="F82" i="1"/>
  <c r="H5" i="2" l="1"/>
  <c r="H4" i="2"/>
  <c r="I6" i="2" s="1"/>
  <c r="H5" i="1" l="1"/>
  <c r="H6" i="1" s="1"/>
  <c r="H7" i="1" l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l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l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l="1"/>
  <c r="H55" i="1" s="1"/>
  <c r="H56" i="1" s="1"/>
  <c r="H57" i="1" s="1"/>
  <c r="H58" i="1" s="1"/>
  <c r="H59" i="1" s="1"/>
  <c r="H60" i="1" s="1"/>
  <c r="H61" i="1" s="1"/>
  <c r="H62" i="1" s="1"/>
  <c r="H70" i="1" s="1"/>
  <c r="H71" i="1" s="1"/>
  <c r="H72" i="1" s="1"/>
  <c r="H73" i="1" s="1"/>
  <c r="H74" i="1" s="1"/>
  <c r="H75" i="1" s="1"/>
  <c r="H76" i="1" s="1"/>
</calcChain>
</file>

<file path=xl/sharedStrings.xml><?xml version="1.0" encoding="utf-8"?>
<sst xmlns="http://schemas.openxmlformats.org/spreadsheetml/2006/main" count="287" uniqueCount="120">
  <si>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</si>
  <si>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</si>
  <si>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</si>
  <si>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</si>
  <si>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</si>
  <si>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</si>
  <si>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</si>
  <si>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</si>
  <si>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</si>
  <si>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</si>
  <si>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</si>
  <si>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</si>
  <si>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</si>
  <si>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</si>
  <si>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</si>
  <si>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</si>
  <si>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r>
      <t>Invoices/</t>
    </r>
    <r>
      <rPr>
        <b/>
        <sz val="10"/>
        <color theme="7" tint="-0.249977111117893"/>
        <rFont val="Arial"/>
        <family val="2"/>
      </rPr>
      <t xml:space="preserve">Expenditure </t>
    </r>
    <r>
      <rPr>
        <b/>
        <sz val="10"/>
        <color theme="1"/>
        <rFont val="Arial"/>
        <family val="2"/>
      </rPr>
      <t>requiring approval</t>
    </r>
  </si>
  <si>
    <t>Lloyds Bank</t>
  </si>
  <si>
    <t>M H Kennedy</t>
  </si>
  <si>
    <t>2025-26</t>
  </si>
  <si>
    <t>Bank Monthly Service Charges</t>
  </si>
  <si>
    <t>X-Net Services</t>
  </si>
  <si>
    <t>Stedham Memorial Hall</t>
  </si>
  <si>
    <t>SIPC</t>
  </si>
  <si>
    <t>Mulberry LA Services Ltd</t>
  </si>
  <si>
    <t>Stedham Sports Association</t>
  </si>
  <si>
    <t>Mulled Wine Sales 25/10/2025</t>
  </si>
  <si>
    <t>Allotment 6 Munn</t>
  </si>
  <si>
    <t>Allotment 1A Hollingshead</t>
  </si>
  <si>
    <t>Net Mulled Wine Sales</t>
  </si>
  <si>
    <t>T Stevens</t>
  </si>
  <si>
    <t>5Lt Thermos Drinks Dispenser</t>
  </si>
  <si>
    <t>6 Cases Mulled Wine. 4x35 Cups</t>
  </si>
  <si>
    <t>HMRC</t>
  </si>
  <si>
    <t>HMRC(Tax Mnth 8 2025-26)</t>
  </si>
  <si>
    <t>Clerk:  October Pay</t>
  </si>
  <si>
    <t>Morag Birch(Tax Mnth 8 2025-26)</t>
  </si>
  <si>
    <t>Clerk: October  Pay</t>
  </si>
  <si>
    <t>Clerk: October  Expense</t>
  </si>
  <si>
    <t>RFO: October  Pay</t>
  </si>
  <si>
    <t>HMRC Employer NIC</t>
  </si>
  <si>
    <t>Months 1 - 7 2025-26</t>
  </si>
  <si>
    <t>Grass Cut October 2025</t>
  </si>
  <si>
    <t>M Birch</t>
  </si>
  <si>
    <t>DropBox Annual Fee 2025-26</t>
  </si>
  <si>
    <t>DropBox Annual Fee 2023-24</t>
  </si>
  <si>
    <t>DropBox Annual Fee 2024-25</t>
  </si>
  <si>
    <t>M Birch (Reimburse 75% cost)</t>
  </si>
  <si>
    <t>Stationery Print Paper</t>
  </si>
  <si>
    <t>Rotherhill Nurseries</t>
  </si>
  <si>
    <t>2 x Christmas Trees</t>
  </si>
  <si>
    <t>Annual Service Charge 2025-26</t>
  </si>
  <si>
    <t>R Cooper</t>
  </si>
  <si>
    <t>WI Tombola Prizes 29112025</t>
  </si>
  <si>
    <t>WI Tombola Net Sales 29112026</t>
  </si>
  <si>
    <t>Allotment 9A Kruba</t>
  </si>
  <si>
    <t>JR TreeCare</t>
  </si>
  <si>
    <t>Annual Tree &amp; Hedge Maintenance</t>
  </si>
  <si>
    <t>Allotment Tree Clearance</t>
  </si>
  <si>
    <t>Xmas tea Club - Gross Takings</t>
  </si>
  <si>
    <t>HMRC(Tax Mnth 9 2025-26)</t>
  </si>
  <si>
    <t>Clerk:  November Pay</t>
  </si>
  <si>
    <t>Morag Birch(Tax Mnth 9 2025-26)</t>
  </si>
  <si>
    <t>Clerk: November  Pay</t>
  </si>
  <si>
    <t>Clerk: November  Expense</t>
  </si>
  <si>
    <t>RFO: November  Pay</t>
  </si>
  <si>
    <t>Months 8 &amp; 9 2025-26</t>
  </si>
  <si>
    <t>Marking Paint for Daffodils</t>
  </si>
  <si>
    <t>AED Pads for Stedham</t>
  </si>
  <si>
    <t>Internal Interim Audit</t>
  </si>
  <si>
    <t>Litter Pick Tea Consumables 23/11/25</t>
  </si>
  <si>
    <t>Room Hire - Tea Club 10th December 25</t>
  </si>
  <si>
    <t>Playsafe Playground Ltd</t>
  </si>
  <si>
    <t>Annual Inspection 2025</t>
  </si>
  <si>
    <t>Hire of Hall Apr-Dec 2025</t>
  </si>
  <si>
    <t>4Sight Vision Support</t>
  </si>
  <si>
    <t>Tea Club 10/12/2025 - Consumables</t>
  </si>
  <si>
    <t>VAT126 Claim Apr25 to Dec25</t>
  </si>
  <si>
    <t>Charitable Donation</t>
  </si>
  <si>
    <t>KSS Air Ambulance</t>
  </si>
  <si>
    <t>Charitable Donation - Xmas Tree event</t>
  </si>
  <si>
    <t>Tea Club 10/12/2025 - Raffle Prizes</t>
  </si>
  <si>
    <t>HMRC(Tax Mnth 10 2025-26)</t>
  </si>
  <si>
    <t>Clerk:  December Pay</t>
  </si>
  <si>
    <t>Morag Birch(Tax Mnth 10 2025-26)</t>
  </si>
  <si>
    <t>Clerk: December  Pay</t>
  </si>
  <si>
    <t>Clerk: December  Expense</t>
  </si>
  <si>
    <t>RFO: December  Pay</t>
  </si>
  <si>
    <t>Month 10 2025-26</t>
  </si>
  <si>
    <t>S K Electrical Ltd</t>
  </si>
  <si>
    <t>Replacement bulb fitted for Iping AED</t>
  </si>
  <si>
    <t>Allotment Water Supply Oct-Jan DD</t>
  </si>
  <si>
    <t>Works required after Annual Maintenance Inspection</t>
  </si>
  <si>
    <t xml:space="preserve">WSALC </t>
  </si>
  <si>
    <t>Online Training Course</t>
  </si>
  <si>
    <t xml:space="preserve">Playsafe Playgrounds Ltd </t>
  </si>
  <si>
    <t>Replacement cradle seats for swing set on Recreation Ground</t>
  </si>
  <si>
    <t>Payments made since 1st November 2025</t>
  </si>
  <si>
    <t>Opening Balance 1st November 2025</t>
  </si>
  <si>
    <t>HMRC(Tax Mnth 11 2025-26)</t>
  </si>
  <si>
    <t>Clerk:  January Pay</t>
  </si>
  <si>
    <t>Morag Birch(Tax Mnth 11 2025-26)</t>
  </si>
  <si>
    <t>Clerk:  January Pay (Overtime)</t>
  </si>
  <si>
    <t>Clerk: January  Expense</t>
  </si>
  <si>
    <t>RFO: January  Pay</t>
  </si>
  <si>
    <t>Month 11 2025-26</t>
  </si>
  <si>
    <t>Zurich Insurance Co Ltd</t>
  </si>
  <si>
    <t>Annual Premium 2026-27</t>
  </si>
  <si>
    <t>Income received since 1st November 2025</t>
  </si>
  <si>
    <t>February Pay (Clerk) (£13.13/hour)</t>
  </si>
  <si>
    <t>February  Pay (RFO) (£13.13/hour)</t>
  </si>
  <si>
    <t>February  Expenses (Clerk)</t>
  </si>
  <si>
    <t xml:space="preserve">Employer NICs Month 12 </t>
  </si>
  <si>
    <t>File binders  for archiving</t>
  </si>
  <si>
    <t>M H Kennedy &amp; Son</t>
  </si>
  <si>
    <t>Quote for 2026 - 2027</t>
  </si>
  <si>
    <t>M Hollingshead</t>
  </si>
  <si>
    <t>Beelines Project - Scarification of planting area</t>
  </si>
  <si>
    <t>Beelines Project - Hire of scarifier</t>
  </si>
  <si>
    <t>Bank Balance 9th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</si>
</sst>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7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2"/>
      <color rgb="FF000000"/>
      <name val="Arial"/>
      <family val="2"/>
    </font>
    <font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164" fontId="5" fillId="0" borderId="0" xfId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1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164" fontId="8" fillId="0" borderId="1" xfId="1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Fill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/>
    <xf numFmtId="14" fontId="9" fillId="0" borderId="0" xfId="0" applyNumberFormat="1" applyFont="1" applyAlignment="1">
      <alignment vertical="top"/>
    </xf>
    <xf numFmtId="14" fontId="8" fillId="0" borderId="0" xfId="0" applyNumberFormat="1" applyFont="1" applyAlignment="1">
      <alignment horizontal="left" vertical="top"/>
    </xf>
    <xf numFmtId="164" fontId="9" fillId="0" borderId="0" xfId="1" applyFont="1" applyAlignment="1">
      <alignment horizontal="left" vertical="top"/>
    </xf>
    <xf numFmtId="14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7" fillId="0" borderId="0" xfId="0" applyFont="1"/>
    <xf numFmtId="164" fontId="9" fillId="0" borderId="11" xfId="0" applyNumberFormat="1" applyFont="1" applyBorder="1" applyAlignment="1">
      <alignment horizontal="left" vertical="top"/>
    </xf>
    <xf numFmtId="0" fontId="9" fillId="0" borderId="11" xfId="0" applyFont="1" applyBorder="1"/>
    <xf numFmtId="164" fontId="9" fillId="0" borderId="12" xfId="0" applyNumberFormat="1" applyFont="1" applyBorder="1" applyAlignment="1">
      <alignment horizontal="left" vertical="top"/>
    </xf>
    <xf numFmtId="14" fontId="9" fillId="4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14" fontId="11" fillId="0" borderId="3" xfId="0" applyNumberFormat="1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164" fontId="11" fillId="0" borderId="4" xfId="1" applyFont="1" applyBorder="1" applyAlignment="1">
      <alignment horizontal="left" vertical="top"/>
    </xf>
    <xf numFmtId="164" fontId="11" fillId="0" borderId="5" xfId="1" applyFont="1" applyBorder="1" applyAlignment="1">
      <alignment horizontal="left" vertical="top"/>
    </xf>
    <xf numFmtId="14" fontId="12" fillId="0" borderId="6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164" fontId="12" fillId="0" borderId="1" xfId="1" applyFont="1" applyFill="1" applyBorder="1" applyAlignment="1">
      <alignment horizontal="left" vertical="top"/>
    </xf>
    <xf numFmtId="164" fontId="13" fillId="0" borderId="7" xfId="1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164" fontId="13" fillId="3" borderId="7" xfId="1" applyFont="1" applyFill="1" applyBorder="1" applyAlignment="1">
      <alignment horizontal="left" vertical="top"/>
    </xf>
    <xf numFmtId="14" fontId="12" fillId="3" borderId="8" xfId="0" applyNumberFormat="1" applyFont="1" applyFill="1" applyBorder="1" applyAlignment="1">
      <alignment horizontal="left" vertical="top"/>
    </xf>
    <xf numFmtId="0" fontId="12" fillId="3" borderId="9" xfId="0" applyFont="1" applyFill="1" applyBorder="1" applyAlignment="1">
      <alignment horizontal="left" vertical="top"/>
    </xf>
    <xf numFmtId="0" fontId="12" fillId="3" borderId="9" xfId="0" applyFont="1" applyFill="1" applyBorder="1" applyAlignment="1">
      <alignment horizontal="left" vertical="top" wrapText="1"/>
    </xf>
    <xf numFmtId="164" fontId="12" fillId="3" borderId="9" xfId="1" applyFont="1" applyFill="1" applyBorder="1" applyAlignment="1">
      <alignment horizontal="left" vertical="top"/>
    </xf>
    <xf numFmtId="164" fontId="13" fillId="3" borderId="10" xfId="1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 wrapText="1"/>
    </xf>
    <xf numFmtId="164" fontId="12" fillId="3" borderId="1" xfId="1" applyFont="1" applyFill="1" applyBorder="1" applyAlignment="1">
      <alignment horizontal="left" vertical="top"/>
    </xf>
    <xf numFmtId="14" fontId="12" fillId="3" borderId="6" xfId="0" applyNumberFormat="1" applyFont="1" applyFill="1" applyBorder="1" applyAlignment="1">
      <alignment horizontal="left" vertical="top"/>
    </xf>
    <xf numFmtId="14" fontId="14" fillId="0" borderId="3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164" fontId="14" fillId="0" borderId="4" xfId="1" applyFont="1" applyBorder="1" applyAlignment="1">
      <alignment horizontal="left" vertical="top" wrapText="1"/>
    </xf>
    <xf numFmtId="164" fontId="14" fillId="0" borderId="4" xfId="1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14" fontId="15" fillId="0" borderId="6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164" fontId="15" fillId="0" borderId="1" xfId="1" applyFont="1" applyFill="1" applyBorder="1" applyAlignment="1">
      <alignment horizontal="left" vertical="top"/>
    </xf>
    <xf numFmtId="164" fontId="15" fillId="0" borderId="1" xfId="1" applyFont="1" applyFill="1" applyBorder="1" applyAlignment="1">
      <alignment horizontal="left" vertical="top" wrapText="1"/>
    </xf>
    <xf numFmtId="164" fontId="16" fillId="3" borderId="1" xfId="1" applyFont="1" applyFill="1" applyBorder="1" applyAlignment="1">
      <alignment horizontal="left" vertical="top" wrapText="1"/>
    </xf>
    <xf numFmtId="165" fontId="16" fillId="2" borderId="1" xfId="1" applyNumberFormat="1" applyFont="1" applyFill="1" applyBorder="1" applyAlignment="1">
      <alignment horizontal="right" vertical="top"/>
    </xf>
    <xf numFmtId="165" fontId="14" fillId="3" borderId="7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 wrapText="1"/>
    </xf>
    <xf numFmtId="165" fontId="14" fillId="2" borderId="7" xfId="1" applyNumberFormat="1" applyFont="1" applyFill="1" applyBorder="1" applyAlignment="1">
      <alignment horizontal="right" vertical="top"/>
    </xf>
    <xf numFmtId="14" fontId="9" fillId="5" borderId="1" xfId="0" applyNumberFormat="1" applyFont="1" applyFill="1" applyBorder="1" applyAlignment="1">
      <alignment horizontal="left" vertical="top"/>
    </xf>
    <xf numFmtId="14" fontId="18" fillId="0" borderId="6" xfId="0" applyNumberFormat="1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 wrapText="1"/>
    </xf>
    <xf numFmtId="164" fontId="18" fillId="0" borderId="15" xfId="0" applyNumberFormat="1" applyFont="1" applyBorder="1" applyAlignment="1">
      <alignment horizontal="left" vertical="top"/>
    </xf>
    <xf numFmtId="14" fontId="18" fillId="3" borderId="6" xfId="0" applyNumberFormat="1" applyFont="1" applyFill="1" applyBorder="1" applyAlignment="1">
      <alignment horizontal="left" vertical="top"/>
    </xf>
    <xf numFmtId="0" fontId="18" fillId="3" borderId="15" xfId="0" applyFont="1" applyFill="1" applyBorder="1" applyAlignment="1">
      <alignment horizontal="left" vertical="top"/>
    </xf>
    <xf numFmtId="0" fontId="18" fillId="3" borderId="15" xfId="0" applyFont="1" applyFill="1" applyBorder="1" applyAlignment="1">
      <alignment horizontal="left" vertical="top" wrapText="1"/>
    </xf>
    <xf numFmtId="164" fontId="18" fillId="3" borderId="15" xfId="0" applyNumberFormat="1" applyFont="1" applyFill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14" fontId="19" fillId="0" borderId="6" xfId="0" applyNumberFormat="1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 wrapText="1"/>
    </xf>
    <xf numFmtId="164" fontId="19" fillId="0" borderId="1" xfId="0" applyNumberFormat="1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165" fontId="16" fillId="5" borderId="1" xfId="1" applyNumberFormat="1" applyFont="1" applyFill="1" applyBorder="1" applyAlignment="1">
      <alignment horizontal="right" vertical="top"/>
    </xf>
    <xf numFmtId="0" fontId="0" fillId="0" borderId="7" xfId="0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96"/>
  <sheetViews>
    <sheetView zoomScale="130" zoomScaleNormal="130" workbookViewId="0">
      <pane xSplit="1" ySplit="2" topLeftCell="B63" activePane="bottomRight" state="frozen"/>
      <selection pane="topRight" activeCell="B1" sqref="B1"/>
      <selection pane="bottomLeft" activeCell="A4" sqref="A4"/>
      <selection pane="bottomRight" activeCell="A81" sqref="A81:F88"/>
    </sheetView>
  </sheetViews>
  <sheetFormatPr baseColWidth="10" defaultColWidth="8.83203125" defaultRowHeight="13" x14ac:dyDescent="0.2"/>
  <cols>
    <col min="1" max="1" width="14.6640625" style="18" customWidth="1"/>
    <col min="2" max="2" width="25.83203125" style="5" customWidth="1"/>
    <col min="3" max="3" width="44.83203125" style="5" customWidth="1"/>
    <col min="4" max="6" width="13.6640625" style="17" customWidth="1"/>
    <col min="7" max="7" width="9.33203125" style="5" customWidth="1"/>
    <col min="8" max="8" width="15" style="5" customWidth="1"/>
    <col min="9" max="9" width="11" style="5" customWidth="1"/>
    <col min="10" max="10" width="11.33203125" style="5" bestFit="1" customWidth="1"/>
    <col min="11" max="16384" width="8.83203125" style="5"/>
  </cols>
  <sheetData>
    <row r="1" spans="1:9" x14ac:dyDescent="0.2">
      <c r="A1" s="69" t="s">
        <v>97</v>
      </c>
      <c r="B1" s="69"/>
      <c r="C1" s="69"/>
      <c r="D1" s="69"/>
      <c r="E1" s="69"/>
      <c r="F1" s="69"/>
      <c r="G1" s="69"/>
      <c r="H1" s="69"/>
    </row>
    <row r="2" spans="1:9" x14ac:dyDescent="0.2">
      <c r="A2" s="6" t="s">
        <v>11</v>
      </c>
      <c r="B2" s="7" t="s">
        <v>0</v>
      </c>
      <c r="C2" s="7" t="s">
        <v>1</v>
      </c>
      <c r="D2" s="8" t="s">
        <v>2</v>
      </c>
      <c r="E2" s="8" t="s">
        <v>3</v>
      </c>
      <c r="F2" s="8" t="s">
        <v>4</v>
      </c>
      <c r="G2" s="7" t="s">
        <v>5</v>
      </c>
      <c r="H2" s="8" t="s">
        <v>9</v>
      </c>
    </row>
    <row r="3" spans="1:9" x14ac:dyDescent="0.2">
      <c r="A3" s="9"/>
      <c r="B3" s="10"/>
      <c r="C3" s="10"/>
      <c r="D3" s="11"/>
      <c r="E3" s="11"/>
      <c r="F3" s="11"/>
      <c r="G3" s="10"/>
      <c r="H3" s="12">
        <v>28141.040000000001</v>
      </c>
      <c r="I3" s="5" t="s">
        <v>98</v>
      </c>
    </row>
    <row r="4" spans="1:9" ht="14" x14ac:dyDescent="0.15">
      <c r="A4" s="9">
        <v>45966</v>
      </c>
      <c r="B4" s="13" t="s">
        <v>25</v>
      </c>
      <c r="C4" s="26" t="s">
        <v>29</v>
      </c>
      <c r="D4" s="12">
        <v>75.260000000000005</v>
      </c>
      <c r="E4" s="12">
        <v>0</v>
      </c>
      <c r="F4" s="12">
        <v>75.260000000000005</v>
      </c>
      <c r="G4" s="14" t="s">
        <v>19</v>
      </c>
      <c r="H4" s="12">
        <f>H3-D4</f>
        <v>28065.780000000002</v>
      </c>
    </row>
    <row r="5" spans="1:9" ht="14" x14ac:dyDescent="0.15">
      <c r="A5" s="9">
        <v>45966</v>
      </c>
      <c r="B5" s="13" t="s">
        <v>30</v>
      </c>
      <c r="C5" s="26" t="s">
        <v>31</v>
      </c>
      <c r="D5" s="12">
        <v>31.99</v>
      </c>
      <c r="E5" s="12">
        <v>5.33</v>
      </c>
      <c r="F5" s="12">
        <v>26.659999999999997</v>
      </c>
      <c r="G5" s="14" t="s">
        <v>19</v>
      </c>
      <c r="H5" s="12">
        <f t="shared" ref="H5:H65" si="0">H4-D5</f>
        <v>28033.79</v>
      </c>
    </row>
    <row r="6" spans="1:9" ht="14" x14ac:dyDescent="0.15">
      <c r="A6" s="9">
        <v>45966</v>
      </c>
      <c r="B6" s="13" t="s">
        <v>30</v>
      </c>
      <c r="C6" s="26" t="s">
        <v>32</v>
      </c>
      <c r="D6" s="12">
        <v>148.68</v>
      </c>
      <c r="E6" s="12">
        <v>24.78</v>
      </c>
      <c r="F6" s="12">
        <v>123.9</v>
      </c>
      <c r="G6" s="14" t="s">
        <v>19</v>
      </c>
      <c r="H6" s="12">
        <f t="shared" si="0"/>
        <v>27885.11</v>
      </c>
    </row>
    <row r="7" spans="1:9" ht="14" x14ac:dyDescent="0.15">
      <c r="A7" s="9">
        <v>45979</v>
      </c>
      <c r="B7" s="13" t="s">
        <v>34</v>
      </c>
      <c r="C7" s="25" t="s">
        <v>35</v>
      </c>
      <c r="D7" s="12">
        <v>73.5</v>
      </c>
      <c r="E7" s="12">
        <v>0</v>
      </c>
      <c r="F7" s="12">
        <v>73.5</v>
      </c>
      <c r="G7" s="14" t="s">
        <v>19</v>
      </c>
      <c r="H7" s="12">
        <f t="shared" si="0"/>
        <v>27811.61</v>
      </c>
    </row>
    <row r="8" spans="1:9" ht="14" x14ac:dyDescent="0.15">
      <c r="A8" s="9">
        <v>45979</v>
      </c>
      <c r="B8" s="13" t="s">
        <v>36</v>
      </c>
      <c r="C8" s="25" t="s">
        <v>37</v>
      </c>
      <c r="D8" s="12">
        <v>294.14</v>
      </c>
      <c r="E8" s="12">
        <v>0</v>
      </c>
      <c r="F8" s="12">
        <v>294.14</v>
      </c>
      <c r="G8" s="14" t="s">
        <v>19</v>
      </c>
      <c r="H8" s="12">
        <f t="shared" si="0"/>
        <v>27517.47</v>
      </c>
    </row>
    <row r="9" spans="1:9" ht="14" x14ac:dyDescent="0.15">
      <c r="A9" s="9">
        <v>45979</v>
      </c>
      <c r="B9" s="10" t="s">
        <v>36</v>
      </c>
      <c r="C9" s="25" t="s">
        <v>38</v>
      </c>
      <c r="D9" s="12">
        <v>1.1299999999999999</v>
      </c>
      <c r="E9" s="12">
        <v>0</v>
      </c>
      <c r="F9" s="12">
        <v>1.1299999999999999</v>
      </c>
      <c r="G9" s="14" t="s">
        <v>19</v>
      </c>
      <c r="H9" s="12">
        <f t="shared" si="0"/>
        <v>27516.34</v>
      </c>
    </row>
    <row r="10" spans="1:9" ht="14" x14ac:dyDescent="0.15">
      <c r="A10" s="9">
        <v>45979</v>
      </c>
      <c r="B10" s="10" t="s">
        <v>34</v>
      </c>
      <c r="C10" s="25" t="s">
        <v>39</v>
      </c>
      <c r="D10" s="12">
        <v>31.5</v>
      </c>
      <c r="E10" s="12">
        <v>0</v>
      </c>
      <c r="F10" s="12">
        <v>31.5</v>
      </c>
      <c r="G10" s="14" t="s">
        <v>19</v>
      </c>
      <c r="H10" s="12">
        <f t="shared" si="0"/>
        <v>27484.84</v>
      </c>
    </row>
    <row r="11" spans="1:9" ht="14" x14ac:dyDescent="0.15">
      <c r="A11" s="9">
        <v>45979</v>
      </c>
      <c r="B11" s="10" t="s">
        <v>36</v>
      </c>
      <c r="C11" s="25" t="s">
        <v>39</v>
      </c>
      <c r="D11" s="12">
        <v>126.06</v>
      </c>
      <c r="E11" s="12">
        <v>0</v>
      </c>
      <c r="F11" s="12">
        <v>126.06</v>
      </c>
      <c r="G11" s="14" t="s">
        <v>19</v>
      </c>
      <c r="H11" s="12">
        <f t="shared" si="0"/>
        <v>27358.78</v>
      </c>
    </row>
    <row r="12" spans="1:9" ht="14" x14ac:dyDescent="0.15">
      <c r="A12" s="9">
        <v>45979</v>
      </c>
      <c r="B12" s="10" t="s">
        <v>17</v>
      </c>
      <c r="C12" s="26" t="s">
        <v>20</v>
      </c>
      <c r="D12" s="12">
        <v>4.25</v>
      </c>
      <c r="E12" s="12"/>
      <c r="F12" s="12">
        <v>4.25</v>
      </c>
      <c r="G12" s="14" t="s">
        <v>19</v>
      </c>
      <c r="H12" s="12">
        <f t="shared" si="0"/>
        <v>27354.53</v>
      </c>
    </row>
    <row r="13" spans="1:9" ht="14" x14ac:dyDescent="0.15">
      <c r="A13" s="9">
        <v>45985</v>
      </c>
      <c r="B13" s="13" t="s">
        <v>40</v>
      </c>
      <c r="C13" s="26" t="s">
        <v>41</v>
      </c>
      <c r="D13" s="12">
        <v>112.83</v>
      </c>
      <c r="E13" s="12">
        <v>0</v>
      </c>
      <c r="F13" s="12">
        <v>112.83</v>
      </c>
      <c r="G13" s="14" t="s">
        <v>19</v>
      </c>
      <c r="H13" s="12">
        <f t="shared" si="0"/>
        <v>27241.699999999997</v>
      </c>
    </row>
    <row r="14" spans="1:9" ht="14" x14ac:dyDescent="0.15">
      <c r="A14" s="9">
        <v>45985</v>
      </c>
      <c r="B14" s="13" t="s">
        <v>18</v>
      </c>
      <c r="C14" s="25" t="s">
        <v>42</v>
      </c>
      <c r="D14" s="12">
        <v>597.11</v>
      </c>
      <c r="E14" s="12">
        <v>99.51</v>
      </c>
      <c r="F14" s="12">
        <v>497.6</v>
      </c>
      <c r="G14" s="14" t="s">
        <v>19</v>
      </c>
      <c r="H14" s="12">
        <f t="shared" si="0"/>
        <v>26644.589999999997</v>
      </c>
    </row>
    <row r="15" spans="1:9" ht="14" x14ac:dyDescent="0.15">
      <c r="A15" s="9">
        <v>45985</v>
      </c>
      <c r="B15" s="13" t="s">
        <v>43</v>
      </c>
      <c r="C15" s="26" t="s">
        <v>44</v>
      </c>
      <c r="D15" s="12">
        <v>95.88</v>
      </c>
      <c r="E15" s="12">
        <v>15.98</v>
      </c>
      <c r="F15" s="12">
        <v>79.899999999999991</v>
      </c>
      <c r="G15" s="14" t="s">
        <v>19</v>
      </c>
      <c r="H15" s="12">
        <f t="shared" si="0"/>
        <v>26548.709999999995</v>
      </c>
    </row>
    <row r="16" spans="1:9" ht="14" x14ac:dyDescent="0.15">
      <c r="A16" s="9">
        <v>45985</v>
      </c>
      <c r="B16" s="13" t="s">
        <v>43</v>
      </c>
      <c r="C16" s="26" t="s">
        <v>45</v>
      </c>
      <c r="D16" s="12">
        <v>95.88</v>
      </c>
      <c r="E16" s="12">
        <v>15.98</v>
      </c>
      <c r="F16" s="12">
        <v>79.899999999999991</v>
      </c>
      <c r="G16" s="14" t="s">
        <v>19</v>
      </c>
      <c r="H16" s="12">
        <f t="shared" si="0"/>
        <v>26452.829999999994</v>
      </c>
    </row>
    <row r="17" spans="1:8" ht="14" x14ac:dyDescent="0.15">
      <c r="A17" s="9">
        <v>45985</v>
      </c>
      <c r="B17" s="13" t="s">
        <v>43</v>
      </c>
      <c r="C17" s="26" t="s">
        <v>46</v>
      </c>
      <c r="D17" s="12">
        <v>95.88</v>
      </c>
      <c r="E17" s="12">
        <v>15.98</v>
      </c>
      <c r="F17" s="12">
        <v>79.899999999999991</v>
      </c>
      <c r="G17" s="14" t="s">
        <v>19</v>
      </c>
      <c r="H17" s="12">
        <f t="shared" si="0"/>
        <v>26356.949999999993</v>
      </c>
    </row>
    <row r="18" spans="1:8" ht="14" x14ac:dyDescent="0.15">
      <c r="A18" s="9">
        <v>45985</v>
      </c>
      <c r="B18" s="13" t="s">
        <v>47</v>
      </c>
      <c r="C18" s="26" t="s">
        <v>48</v>
      </c>
      <c r="D18" s="12">
        <v>11.93</v>
      </c>
      <c r="E18" s="12">
        <v>2.65</v>
      </c>
      <c r="F18" s="12">
        <v>9.2799999999999994</v>
      </c>
      <c r="G18" s="14" t="s">
        <v>19</v>
      </c>
      <c r="H18" s="12">
        <f t="shared" si="0"/>
        <v>26345.019999999993</v>
      </c>
    </row>
    <row r="19" spans="1:8" ht="14" x14ac:dyDescent="0.15">
      <c r="A19" s="9">
        <v>45985</v>
      </c>
      <c r="B19" s="13" t="s">
        <v>49</v>
      </c>
      <c r="C19" s="26" t="s">
        <v>50</v>
      </c>
      <c r="D19" s="12">
        <v>321</v>
      </c>
      <c r="E19" s="12">
        <v>53.5</v>
      </c>
      <c r="F19" s="12">
        <v>267.5</v>
      </c>
      <c r="G19" s="14" t="s">
        <v>19</v>
      </c>
      <c r="H19" s="12">
        <f t="shared" si="0"/>
        <v>26024.019999999993</v>
      </c>
    </row>
    <row r="20" spans="1:8" ht="14" x14ac:dyDescent="0.15">
      <c r="A20" s="9">
        <v>45985</v>
      </c>
      <c r="B20" s="13" t="s">
        <v>21</v>
      </c>
      <c r="C20" s="26" t="s">
        <v>51</v>
      </c>
      <c r="D20" s="12">
        <v>576</v>
      </c>
      <c r="E20" s="12">
        <v>96</v>
      </c>
      <c r="F20" s="12">
        <v>480</v>
      </c>
      <c r="G20" s="14" t="s">
        <v>19</v>
      </c>
      <c r="H20" s="12">
        <f t="shared" si="0"/>
        <v>25448.019999999993</v>
      </c>
    </row>
    <row r="21" spans="1:8" ht="14" x14ac:dyDescent="0.15">
      <c r="A21" s="9">
        <v>45985</v>
      </c>
      <c r="B21" s="13" t="s">
        <v>52</v>
      </c>
      <c r="C21" s="26" t="s">
        <v>53</v>
      </c>
      <c r="D21" s="12">
        <v>53.62</v>
      </c>
      <c r="E21" s="12">
        <v>7.35</v>
      </c>
      <c r="F21" s="12">
        <v>46.269999999999996</v>
      </c>
      <c r="G21" s="14" t="s">
        <v>19</v>
      </c>
      <c r="H21" s="12">
        <f t="shared" si="0"/>
        <v>25394.399999999994</v>
      </c>
    </row>
    <row r="22" spans="1:8" ht="14" x14ac:dyDescent="0.15">
      <c r="A22" s="9">
        <v>45993</v>
      </c>
      <c r="B22" s="13" t="s">
        <v>56</v>
      </c>
      <c r="C22" s="26" t="s">
        <v>57</v>
      </c>
      <c r="D22" s="12">
        <v>1920</v>
      </c>
      <c r="E22" s="12">
        <v>320</v>
      </c>
      <c r="F22" s="12">
        <v>1600</v>
      </c>
      <c r="G22" s="14" t="s">
        <v>19</v>
      </c>
      <c r="H22" s="12">
        <f t="shared" si="0"/>
        <v>23474.399999999994</v>
      </c>
    </row>
    <row r="23" spans="1:8" ht="14" x14ac:dyDescent="0.15">
      <c r="A23" s="9">
        <v>45993</v>
      </c>
      <c r="B23" s="13" t="s">
        <v>56</v>
      </c>
      <c r="C23" s="26" t="s">
        <v>58</v>
      </c>
      <c r="D23" s="12">
        <v>660</v>
      </c>
      <c r="E23" s="12">
        <v>110</v>
      </c>
      <c r="F23" s="12">
        <v>550</v>
      </c>
      <c r="G23" s="14" t="s">
        <v>19</v>
      </c>
      <c r="H23" s="12">
        <f t="shared" si="0"/>
        <v>22814.399999999994</v>
      </c>
    </row>
    <row r="24" spans="1:8" ht="14" x14ac:dyDescent="0.15">
      <c r="A24" s="9">
        <v>46006</v>
      </c>
      <c r="B24" s="13" t="s">
        <v>60</v>
      </c>
      <c r="C24" s="25" t="s">
        <v>61</v>
      </c>
      <c r="D24" s="12">
        <v>73.5</v>
      </c>
      <c r="E24" s="12">
        <v>0</v>
      </c>
      <c r="F24" s="12">
        <v>73.5</v>
      </c>
      <c r="G24" s="14" t="s">
        <v>19</v>
      </c>
      <c r="H24" s="12">
        <f t="shared" si="0"/>
        <v>22740.899999999994</v>
      </c>
    </row>
    <row r="25" spans="1:8" ht="14" x14ac:dyDescent="0.15">
      <c r="A25" s="9">
        <v>46006</v>
      </c>
      <c r="B25" s="13" t="s">
        <v>62</v>
      </c>
      <c r="C25" s="25" t="s">
        <v>63</v>
      </c>
      <c r="D25" s="12">
        <v>294.14</v>
      </c>
      <c r="E25" s="12">
        <v>0</v>
      </c>
      <c r="F25" s="12">
        <v>294.14</v>
      </c>
      <c r="G25" s="14" t="s">
        <v>19</v>
      </c>
      <c r="H25" s="12">
        <f t="shared" si="0"/>
        <v>22446.759999999995</v>
      </c>
    </row>
    <row r="26" spans="1:8" ht="14" x14ac:dyDescent="0.15">
      <c r="A26" s="9">
        <v>46006</v>
      </c>
      <c r="B26" s="10" t="s">
        <v>62</v>
      </c>
      <c r="C26" s="25" t="s">
        <v>64</v>
      </c>
      <c r="D26" s="12">
        <v>13.95</v>
      </c>
      <c r="E26" s="12">
        <v>0</v>
      </c>
      <c r="F26" s="12">
        <v>13.95</v>
      </c>
      <c r="G26" s="14" t="s">
        <v>19</v>
      </c>
      <c r="H26" s="12">
        <f t="shared" si="0"/>
        <v>22432.809999999994</v>
      </c>
    </row>
    <row r="27" spans="1:8" ht="14" x14ac:dyDescent="0.15">
      <c r="A27" s="9">
        <v>46006</v>
      </c>
      <c r="B27" s="10" t="s">
        <v>60</v>
      </c>
      <c r="C27" s="25" t="s">
        <v>65</v>
      </c>
      <c r="D27" s="12">
        <v>31.5</v>
      </c>
      <c r="E27" s="12">
        <v>0</v>
      </c>
      <c r="F27" s="12">
        <v>31.5</v>
      </c>
      <c r="G27" s="14" t="s">
        <v>19</v>
      </c>
      <c r="H27" s="12">
        <f t="shared" si="0"/>
        <v>22401.309999999994</v>
      </c>
    </row>
    <row r="28" spans="1:8" ht="14" x14ac:dyDescent="0.15">
      <c r="A28" s="9">
        <v>46006</v>
      </c>
      <c r="B28" s="10" t="s">
        <v>62</v>
      </c>
      <c r="C28" s="25" t="s">
        <v>65</v>
      </c>
      <c r="D28" s="12">
        <v>126.06</v>
      </c>
      <c r="E28" s="12">
        <v>0</v>
      </c>
      <c r="F28" s="12">
        <v>126.06</v>
      </c>
      <c r="G28" s="14" t="s">
        <v>19</v>
      </c>
      <c r="H28" s="12">
        <f t="shared" si="0"/>
        <v>22275.249999999993</v>
      </c>
    </row>
    <row r="29" spans="1:8" ht="14" x14ac:dyDescent="0.15">
      <c r="A29" s="9">
        <v>46006</v>
      </c>
      <c r="B29" s="13" t="s">
        <v>40</v>
      </c>
      <c r="C29" s="26" t="s">
        <v>66</v>
      </c>
      <c r="D29" s="12">
        <v>32.46</v>
      </c>
      <c r="E29" s="12">
        <v>0</v>
      </c>
      <c r="F29" s="12">
        <v>32.46</v>
      </c>
      <c r="G29" s="14" t="s">
        <v>19</v>
      </c>
      <c r="H29" s="12">
        <f t="shared" si="0"/>
        <v>22242.789999999994</v>
      </c>
    </row>
    <row r="30" spans="1:8" ht="14" x14ac:dyDescent="0.15">
      <c r="A30" s="9">
        <v>46006</v>
      </c>
      <c r="B30" s="13" t="s">
        <v>43</v>
      </c>
      <c r="C30" s="26" t="s">
        <v>67</v>
      </c>
      <c r="D30" s="12">
        <v>9.69</v>
      </c>
      <c r="E30" s="12">
        <v>1.61</v>
      </c>
      <c r="F30" s="12">
        <v>8.08</v>
      </c>
      <c r="G30" s="14" t="s">
        <v>19</v>
      </c>
      <c r="H30" s="12">
        <f t="shared" si="0"/>
        <v>22233.099999999995</v>
      </c>
    </row>
    <row r="31" spans="1:8" ht="14" x14ac:dyDescent="0.15">
      <c r="A31" s="9">
        <v>46006</v>
      </c>
      <c r="B31" s="13" t="s">
        <v>43</v>
      </c>
      <c r="C31" s="26" t="s">
        <v>68</v>
      </c>
      <c r="D31" s="12">
        <v>75.180000000000007</v>
      </c>
      <c r="E31" s="12">
        <v>12.53</v>
      </c>
      <c r="F31" s="12">
        <v>62.650000000000006</v>
      </c>
      <c r="G31" s="14" t="s">
        <v>19</v>
      </c>
      <c r="H31" s="12">
        <f t="shared" si="0"/>
        <v>22157.919999999995</v>
      </c>
    </row>
    <row r="32" spans="1:8" ht="14" x14ac:dyDescent="0.15">
      <c r="A32" s="9">
        <v>46006</v>
      </c>
      <c r="B32" s="13" t="s">
        <v>24</v>
      </c>
      <c r="C32" s="26" t="s">
        <v>69</v>
      </c>
      <c r="D32" s="12">
        <v>273</v>
      </c>
      <c r="E32" s="12">
        <v>45.5</v>
      </c>
      <c r="F32" s="12">
        <v>227.5</v>
      </c>
      <c r="G32" s="14" t="s">
        <v>19</v>
      </c>
      <c r="H32" s="12">
        <f t="shared" si="0"/>
        <v>21884.919999999995</v>
      </c>
    </row>
    <row r="33" spans="1:8" ht="14" x14ac:dyDescent="0.15">
      <c r="A33" s="9">
        <v>46010</v>
      </c>
      <c r="B33" s="13" t="s">
        <v>52</v>
      </c>
      <c r="C33" s="26" t="s">
        <v>70</v>
      </c>
      <c r="D33" s="12">
        <v>12.65</v>
      </c>
      <c r="E33" s="12">
        <v>0</v>
      </c>
      <c r="F33" s="12">
        <v>12.65</v>
      </c>
      <c r="G33" s="14" t="s">
        <v>19</v>
      </c>
      <c r="H33" s="12">
        <f t="shared" si="0"/>
        <v>21872.269999999993</v>
      </c>
    </row>
    <row r="34" spans="1:8" ht="14" x14ac:dyDescent="0.15">
      <c r="A34" s="9">
        <v>46010</v>
      </c>
      <c r="B34" s="13" t="s">
        <v>25</v>
      </c>
      <c r="C34" s="26" t="s">
        <v>71</v>
      </c>
      <c r="D34" s="12">
        <v>30</v>
      </c>
      <c r="E34" s="12">
        <v>0</v>
      </c>
      <c r="F34" s="12">
        <v>30</v>
      </c>
      <c r="G34" s="14" t="s">
        <v>19</v>
      </c>
      <c r="H34" s="12">
        <f t="shared" si="0"/>
        <v>21842.269999999993</v>
      </c>
    </row>
    <row r="35" spans="1:8" ht="14" x14ac:dyDescent="0.15">
      <c r="A35" s="9">
        <v>46010</v>
      </c>
      <c r="B35" s="10" t="s">
        <v>17</v>
      </c>
      <c r="C35" s="26" t="s">
        <v>20</v>
      </c>
      <c r="D35" s="12">
        <v>4.25</v>
      </c>
      <c r="E35" s="12">
        <v>0</v>
      </c>
      <c r="F35" s="12">
        <v>4.25</v>
      </c>
      <c r="G35" s="14" t="s">
        <v>19</v>
      </c>
      <c r="H35" s="12">
        <f t="shared" si="0"/>
        <v>21838.019999999993</v>
      </c>
    </row>
    <row r="36" spans="1:8" ht="14" x14ac:dyDescent="0.15">
      <c r="A36" s="9">
        <v>46027</v>
      </c>
      <c r="B36" s="13" t="s">
        <v>72</v>
      </c>
      <c r="C36" s="26" t="s">
        <v>73</v>
      </c>
      <c r="D36" s="12">
        <v>427.2</v>
      </c>
      <c r="E36" s="12">
        <v>71.2</v>
      </c>
      <c r="F36" s="12">
        <v>356</v>
      </c>
      <c r="G36" s="14" t="s">
        <v>19</v>
      </c>
      <c r="H36" s="12">
        <f t="shared" si="0"/>
        <v>21410.819999999992</v>
      </c>
    </row>
    <row r="37" spans="1:8" ht="14" x14ac:dyDescent="0.15">
      <c r="A37" s="9">
        <v>46027</v>
      </c>
      <c r="B37" s="13" t="s">
        <v>22</v>
      </c>
      <c r="C37" s="26" t="s">
        <v>74</v>
      </c>
      <c r="D37" s="12">
        <v>425.25</v>
      </c>
      <c r="E37" s="12">
        <v>0</v>
      </c>
      <c r="F37" s="12">
        <v>425.25</v>
      </c>
      <c r="G37" s="14" t="s">
        <v>19</v>
      </c>
      <c r="H37" s="12">
        <f t="shared" si="0"/>
        <v>20985.569999999992</v>
      </c>
    </row>
    <row r="38" spans="1:8" ht="14" x14ac:dyDescent="0.15">
      <c r="A38" s="9">
        <v>46028</v>
      </c>
      <c r="B38" s="13" t="s">
        <v>52</v>
      </c>
      <c r="C38" s="26" t="s">
        <v>76</v>
      </c>
      <c r="D38" s="12">
        <v>55.34</v>
      </c>
      <c r="E38" s="12">
        <v>0</v>
      </c>
      <c r="F38" s="12">
        <v>55.34</v>
      </c>
      <c r="G38" s="14" t="s">
        <v>19</v>
      </c>
      <c r="H38" s="12">
        <f t="shared" si="0"/>
        <v>20930.229999999992</v>
      </c>
    </row>
    <row r="39" spans="1:8" ht="14" x14ac:dyDescent="0.15">
      <c r="A39" s="9">
        <v>46035</v>
      </c>
      <c r="B39" s="13" t="s">
        <v>75</v>
      </c>
      <c r="C39" s="26" t="s">
        <v>78</v>
      </c>
      <c r="D39" s="12">
        <v>85</v>
      </c>
      <c r="E39" s="12">
        <v>0</v>
      </c>
      <c r="F39" s="12">
        <v>85</v>
      </c>
      <c r="G39" s="14" t="s">
        <v>19</v>
      </c>
      <c r="H39" s="12">
        <f t="shared" si="0"/>
        <v>20845.229999999992</v>
      </c>
    </row>
    <row r="40" spans="1:8" ht="14" x14ac:dyDescent="0.15">
      <c r="A40" s="9">
        <v>46035</v>
      </c>
      <c r="B40" s="13" t="s">
        <v>79</v>
      </c>
      <c r="C40" s="26" t="s">
        <v>80</v>
      </c>
      <c r="D40" s="12">
        <v>50</v>
      </c>
      <c r="E40" s="12">
        <v>0</v>
      </c>
      <c r="F40" s="12">
        <v>50</v>
      </c>
      <c r="G40" s="14" t="s">
        <v>19</v>
      </c>
      <c r="H40" s="12">
        <f t="shared" si="0"/>
        <v>20795.229999999992</v>
      </c>
    </row>
    <row r="41" spans="1:8" ht="14" x14ac:dyDescent="0.15">
      <c r="A41" s="9">
        <v>46035</v>
      </c>
      <c r="B41" s="13" t="s">
        <v>30</v>
      </c>
      <c r="C41" s="26" t="s">
        <v>81</v>
      </c>
      <c r="D41" s="12">
        <v>41.65</v>
      </c>
      <c r="E41" s="12">
        <v>0</v>
      </c>
      <c r="F41" s="12">
        <v>41.65</v>
      </c>
      <c r="G41" s="14" t="s">
        <v>19</v>
      </c>
      <c r="H41" s="12">
        <f t="shared" si="0"/>
        <v>20753.579999999991</v>
      </c>
    </row>
    <row r="42" spans="1:8" ht="14" x14ac:dyDescent="0.15">
      <c r="A42" s="9">
        <v>46035</v>
      </c>
      <c r="B42" s="13" t="s">
        <v>30</v>
      </c>
      <c r="C42" s="26" t="s">
        <v>76</v>
      </c>
      <c r="D42" s="12">
        <v>46.95</v>
      </c>
      <c r="E42" s="12">
        <v>0</v>
      </c>
      <c r="F42" s="12">
        <v>46.95</v>
      </c>
      <c r="G42" s="14" t="s">
        <v>19</v>
      </c>
      <c r="H42" s="12">
        <f t="shared" si="0"/>
        <v>20706.62999999999</v>
      </c>
    </row>
    <row r="43" spans="1:8" ht="14" x14ac:dyDescent="0.15">
      <c r="A43" s="9">
        <v>46037</v>
      </c>
      <c r="B43" s="13" t="s">
        <v>82</v>
      </c>
      <c r="C43" s="26" t="s">
        <v>83</v>
      </c>
      <c r="D43" s="12">
        <v>73.5</v>
      </c>
      <c r="E43" s="12">
        <v>0</v>
      </c>
      <c r="F43" s="12">
        <v>73.5</v>
      </c>
      <c r="G43" s="14" t="s">
        <v>19</v>
      </c>
      <c r="H43" s="12">
        <f t="shared" si="0"/>
        <v>20633.12999999999</v>
      </c>
    </row>
    <row r="44" spans="1:8" ht="14" x14ac:dyDescent="0.15">
      <c r="A44" s="9">
        <v>46037</v>
      </c>
      <c r="B44" s="13" t="s">
        <v>84</v>
      </c>
      <c r="C44" s="26" t="s">
        <v>85</v>
      </c>
      <c r="D44" s="12">
        <v>294.14</v>
      </c>
      <c r="E44" s="12">
        <v>0</v>
      </c>
      <c r="F44" s="12">
        <v>294.14</v>
      </c>
      <c r="G44" s="14" t="s">
        <v>19</v>
      </c>
      <c r="H44" s="12">
        <f t="shared" si="0"/>
        <v>20338.989999999991</v>
      </c>
    </row>
    <row r="45" spans="1:8" ht="14" x14ac:dyDescent="0.15">
      <c r="A45" s="9">
        <v>46037</v>
      </c>
      <c r="B45" s="13" t="s">
        <v>84</v>
      </c>
      <c r="C45" s="26" t="s">
        <v>86</v>
      </c>
      <c r="D45" s="12">
        <v>1.1299999999999999</v>
      </c>
      <c r="E45" s="12">
        <v>0</v>
      </c>
      <c r="F45" s="12">
        <v>1.1299999999999999</v>
      </c>
      <c r="G45" s="14" t="s">
        <v>19</v>
      </c>
      <c r="H45" s="12">
        <f t="shared" si="0"/>
        <v>20337.85999999999</v>
      </c>
    </row>
    <row r="46" spans="1:8" ht="14" x14ac:dyDescent="0.15">
      <c r="A46" s="9">
        <v>46037</v>
      </c>
      <c r="B46" s="13" t="s">
        <v>82</v>
      </c>
      <c r="C46" s="26" t="s">
        <v>87</v>
      </c>
      <c r="D46" s="12">
        <v>31.5</v>
      </c>
      <c r="E46" s="12">
        <v>0</v>
      </c>
      <c r="F46" s="12">
        <v>31.5</v>
      </c>
      <c r="G46" s="14" t="s">
        <v>19</v>
      </c>
      <c r="H46" s="12">
        <f t="shared" si="0"/>
        <v>20306.35999999999</v>
      </c>
    </row>
    <row r="47" spans="1:8" ht="14" x14ac:dyDescent="0.15">
      <c r="A47" s="9">
        <v>46037</v>
      </c>
      <c r="B47" s="13" t="s">
        <v>84</v>
      </c>
      <c r="C47" s="26" t="s">
        <v>87</v>
      </c>
      <c r="D47" s="12">
        <v>126.06</v>
      </c>
      <c r="E47" s="12">
        <v>0</v>
      </c>
      <c r="F47" s="12">
        <v>126.06</v>
      </c>
      <c r="G47" s="14" t="s">
        <v>19</v>
      </c>
      <c r="H47" s="12">
        <f t="shared" si="0"/>
        <v>20180.299999999988</v>
      </c>
    </row>
    <row r="48" spans="1:8" ht="14" x14ac:dyDescent="0.15">
      <c r="A48" s="9">
        <v>46037</v>
      </c>
      <c r="B48" s="13" t="s">
        <v>40</v>
      </c>
      <c r="C48" s="26" t="s">
        <v>88</v>
      </c>
      <c r="D48" s="12">
        <v>16.23</v>
      </c>
      <c r="E48" s="12">
        <v>0</v>
      </c>
      <c r="F48" s="12">
        <v>16.23</v>
      </c>
      <c r="G48" s="14" t="s">
        <v>19</v>
      </c>
      <c r="H48" s="12">
        <f t="shared" si="0"/>
        <v>20164.069999999989</v>
      </c>
    </row>
    <row r="49" spans="1:8" ht="14" x14ac:dyDescent="0.15">
      <c r="A49" s="9">
        <v>46041</v>
      </c>
      <c r="B49" s="13" t="s">
        <v>17</v>
      </c>
      <c r="C49" s="26" t="s">
        <v>20</v>
      </c>
      <c r="D49" s="12">
        <v>4.25</v>
      </c>
      <c r="E49" s="12">
        <v>0</v>
      </c>
      <c r="F49" s="12">
        <v>4.25</v>
      </c>
      <c r="G49" s="14" t="s">
        <v>19</v>
      </c>
      <c r="H49" s="12">
        <f t="shared" si="0"/>
        <v>20159.819999999989</v>
      </c>
    </row>
    <row r="50" spans="1:8" ht="14" x14ac:dyDescent="0.15">
      <c r="A50" s="9">
        <v>46042</v>
      </c>
      <c r="B50" s="13" t="s">
        <v>89</v>
      </c>
      <c r="C50" s="26" t="s">
        <v>90</v>
      </c>
      <c r="D50" s="12">
        <v>45.6</v>
      </c>
      <c r="E50" s="12">
        <v>7.6</v>
      </c>
      <c r="F50" s="12">
        <v>38</v>
      </c>
      <c r="G50" s="14" t="s">
        <v>19</v>
      </c>
      <c r="H50" s="12">
        <f t="shared" si="0"/>
        <v>20114.21999999999</v>
      </c>
    </row>
    <row r="51" spans="1:8" ht="14" x14ac:dyDescent="0.15">
      <c r="A51" s="9">
        <v>46045</v>
      </c>
      <c r="B51" s="13" t="s">
        <v>13</v>
      </c>
      <c r="C51" s="26" t="s">
        <v>91</v>
      </c>
      <c r="D51" s="12">
        <v>153.51</v>
      </c>
      <c r="E51" s="12">
        <v>0</v>
      </c>
      <c r="F51" s="12">
        <v>153.51</v>
      </c>
      <c r="G51" s="14" t="s">
        <v>19</v>
      </c>
      <c r="H51" s="12">
        <f t="shared" si="0"/>
        <v>19960.709999999992</v>
      </c>
    </row>
    <row r="52" spans="1:8" ht="14" x14ac:dyDescent="0.15">
      <c r="A52" s="9">
        <v>46058</v>
      </c>
      <c r="B52" s="13" t="s">
        <v>72</v>
      </c>
      <c r="C52" s="26" t="s">
        <v>92</v>
      </c>
      <c r="D52" s="12">
        <v>1384.8</v>
      </c>
      <c r="E52" s="12">
        <v>230.8</v>
      </c>
      <c r="F52" s="12">
        <v>1154</v>
      </c>
      <c r="G52" s="14" t="s">
        <v>19</v>
      </c>
      <c r="H52" s="12">
        <f t="shared" si="0"/>
        <v>18575.909999999993</v>
      </c>
    </row>
    <row r="53" spans="1:8" ht="14" x14ac:dyDescent="0.15">
      <c r="A53" s="9">
        <v>46058</v>
      </c>
      <c r="B53" s="13" t="s">
        <v>93</v>
      </c>
      <c r="C53" s="26" t="s">
        <v>94</v>
      </c>
      <c r="D53" s="12">
        <v>48</v>
      </c>
      <c r="E53" s="12">
        <v>8</v>
      </c>
      <c r="F53" s="12">
        <v>40</v>
      </c>
      <c r="G53" s="14" t="s">
        <v>19</v>
      </c>
      <c r="H53" s="12">
        <f t="shared" si="0"/>
        <v>18527.909999999993</v>
      </c>
    </row>
    <row r="54" spans="1:8" ht="14" x14ac:dyDescent="0.15">
      <c r="A54" s="24">
        <v>46069</v>
      </c>
      <c r="B54" s="13" t="s">
        <v>99</v>
      </c>
      <c r="C54" s="25" t="s">
        <v>100</v>
      </c>
      <c r="D54" s="12">
        <v>109.88</v>
      </c>
      <c r="E54" s="12">
        <v>0</v>
      </c>
      <c r="F54" s="12">
        <v>109.88</v>
      </c>
      <c r="G54" s="14" t="s">
        <v>19</v>
      </c>
      <c r="H54" s="12">
        <f t="shared" si="0"/>
        <v>18418.029999999992</v>
      </c>
    </row>
    <row r="55" spans="1:8" ht="14" x14ac:dyDescent="0.15">
      <c r="A55" s="24">
        <v>46069</v>
      </c>
      <c r="B55" s="13" t="s">
        <v>101</v>
      </c>
      <c r="C55" s="25" t="s">
        <v>100</v>
      </c>
      <c r="D55" s="12">
        <v>294.08999999999997</v>
      </c>
      <c r="E55" s="12"/>
      <c r="F55" s="12">
        <v>294.08999999999997</v>
      </c>
      <c r="G55" s="14" t="s">
        <v>19</v>
      </c>
      <c r="H55" s="12">
        <f t="shared" si="0"/>
        <v>18123.939999999991</v>
      </c>
    </row>
    <row r="56" spans="1:8" ht="14" x14ac:dyDescent="0.15">
      <c r="A56" s="24">
        <v>46069</v>
      </c>
      <c r="B56" s="13" t="s">
        <v>101</v>
      </c>
      <c r="C56" s="25" t="s">
        <v>102</v>
      </c>
      <c r="D56" s="12">
        <v>145.30000000000001</v>
      </c>
      <c r="E56" s="12"/>
      <c r="F56" s="12">
        <v>145.30000000000001</v>
      </c>
      <c r="G56" s="14" t="s">
        <v>19</v>
      </c>
      <c r="H56" s="12">
        <f t="shared" si="0"/>
        <v>17978.639999999992</v>
      </c>
    </row>
    <row r="57" spans="1:8" ht="14" x14ac:dyDescent="0.15">
      <c r="A57" s="24">
        <v>46069</v>
      </c>
      <c r="B57" s="10" t="s">
        <v>101</v>
      </c>
      <c r="C57" s="25" t="s">
        <v>103</v>
      </c>
      <c r="D57" s="12">
        <v>1.1299999999999999</v>
      </c>
      <c r="E57" s="12"/>
      <c r="F57" s="12">
        <v>1.1299999999999999</v>
      </c>
      <c r="G57" s="14" t="s">
        <v>19</v>
      </c>
      <c r="H57" s="12">
        <f t="shared" si="0"/>
        <v>17977.509999999991</v>
      </c>
    </row>
    <row r="58" spans="1:8" ht="14" x14ac:dyDescent="0.15">
      <c r="A58" s="24">
        <v>46069</v>
      </c>
      <c r="B58" s="10" t="s">
        <v>99</v>
      </c>
      <c r="C58" s="25" t="s">
        <v>104</v>
      </c>
      <c r="D58" s="12">
        <v>31.52</v>
      </c>
      <c r="E58" s="12"/>
      <c r="F58" s="12">
        <v>31.52</v>
      </c>
      <c r="G58" s="14" t="s">
        <v>19</v>
      </c>
      <c r="H58" s="12">
        <f t="shared" si="0"/>
        <v>17945.989999999991</v>
      </c>
    </row>
    <row r="59" spans="1:8" ht="14" x14ac:dyDescent="0.15">
      <c r="A59" s="24">
        <v>46069</v>
      </c>
      <c r="B59" s="10" t="s">
        <v>101</v>
      </c>
      <c r="C59" s="25" t="s">
        <v>104</v>
      </c>
      <c r="D59" s="12">
        <v>126.04</v>
      </c>
      <c r="E59" s="12"/>
      <c r="F59" s="12">
        <v>126.04</v>
      </c>
      <c r="G59" s="14" t="s">
        <v>19</v>
      </c>
      <c r="H59" s="12">
        <f t="shared" si="0"/>
        <v>17819.94999999999</v>
      </c>
    </row>
    <row r="60" spans="1:8" ht="14" x14ac:dyDescent="0.15">
      <c r="A60" s="24">
        <v>46069</v>
      </c>
      <c r="B60" s="13" t="s">
        <v>40</v>
      </c>
      <c r="C60" s="26" t="s">
        <v>105</v>
      </c>
      <c r="D60" s="12">
        <v>43.47</v>
      </c>
      <c r="E60" s="12"/>
      <c r="F60" s="12">
        <v>43.47</v>
      </c>
      <c r="G60" s="14" t="s">
        <v>19</v>
      </c>
      <c r="H60" s="12">
        <f t="shared" si="0"/>
        <v>17776.479999999989</v>
      </c>
    </row>
    <row r="61" spans="1:8" ht="14" x14ac:dyDescent="0.15">
      <c r="A61" s="24">
        <v>46069</v>
      </c>
      <c r="B61" s="13" t="s">
        <v>106</v>
      </c>
      <c r="C61" s="26" t="s">
        <v>107</v>
      </c>
      <c r="D61" s="12">
        <v>877.49</v>
      </c>
      <c r="E61" s="12"/>
      <c r="F61" s="12">
        <v>877.49</v>
      </c>
      <c r="G61" s="14" t="s">
        <v>19</v>
      </c>
      <c r="H61" s="12">
        <f t="shared" si="0"/>
        <v>16898.989999999987</v>
      </c>
    </row>
    <row r="62" spans="1:8" ht="14" x14ac:dyDescent="0.15">
      <c r="A62" s="24">
        <v>46070</v>
      </c>
      <c r="B62" s="10" t="s">
        <v>17</v>
      </c>
      <c r="C62" s="26" t="s">
        <v>20</v>
      </c>
      <c r="D62" s="12">
        <v>4.25</v>
      </c>
      <c r="E62" s="12"/>
      <c r="F62" s="12">
        <v>4.25</v>
      </c>
      <c r="G62" s="14" t="s">
        <v>19</v>
      </c>
      <c r="H62" s="12">
        <f t="shared" si="0"/>
        <v>16894.739999999987</v>
      </c>
    </row>
    <row r="63" spans="1:8" ht="14" x14ac:dyDescent="0.15">
      <c r="A63" s="24">
        <v>46077</v>
      </c>
      <c r="B63" s="13" t="s">
        <v>93</v>
      </c>
      <c r="C63" s="26" t="s">
        <v>94</v>
      </c>
      <c r="D63" s="12">
        <v>36</v>
      </c>
      <c r="E63" s="12">
        <v>6</v>
      </c>
      <c r="F63" s="12">
        <v>30</v>
      </c>
      <c r="G63" s="14" t="s">
        <v>19</v>
      </c>
      <c r="H63" s="12">
        <f t="shared" si="0"/>
        <v>16858.739999999987</v>
      </c>
    </row>
    <row r="64" spans="1:8" ht="14" x14ac:dyDescent="0.15">
      <c r="A64" s="24">
        <v>46090</v>
      </c>
      <c r="B64" s="13" t="s">
        <v>116</v>
      </c>
      <c r="C64" s="26" t="s">
        <v>117</v>
      </c>
      <c r="D64" s="12">
        <v>80</v>
      </c>
      <c r="E64" s="12"/>
      <c r="F64" s="12">
        <v>80</v>
      </c>
      <c r="G64" s="14" t="s">
        <v>19</v>
      </c>
      <c r="H64" s="12">
        <f t="shared" si="0"/>
        <v>16778.739999999987</v>
      </c>
    </row>
    <row r="65" spans="1:9" ht="14" x14ac:dyDescent="0.15">
      <c r="A65" s="24">
        <v>46090</v>
      </c>
      <c r="B65" s="13" t="s">
        <v>116</v>
      </c>
      <c r="C65" s="26" t="s">
        <v>118</v>
      </c>
      <c r="D65" s="12">
        <v>146.68</v>
      </c>
      <c r="E65" s="12">
        <v>24.45</v>
      </c>
      <c r="F65" s="12">
        <v>122.23</v>
      </c>
      <c r="G65" s="14" t="s">
        <v>19</v>
      </c>
      <c r="H65" s="12">
        <f t="shared" si="0"/>
        <v>16632.059999999987</v>
      </c>
    </row>
    <row r="66" spans="1:9" x14ac:dyDescent="0.15">
      <c r="A66" s="9"/>
      <c r="B66" s="13"/>
      <c r="C66" s="26"/>
      <c r="D66" s="12"/>
      <c r="E66" s="12"/>
      <c r="F66" s="12"/>
      <c r="G66" s="14"/>
      <c r="H66" s="12"/>
    </row>
    <row r="67" spans="1:9" x14ac:dyDescent="0.15">
      <c r="A67" s="9"/>
      <c r="B67" s="10"/>
      <c r="C67" s="10"/>
      <c r="D67" s="21"/>
      <c r="E67" s="21"/>
      <c r="F67" s="21"/>
      <c r="G67" s="22"/>
      <c r="H67" s="23"/>
    </row>
    <row r="68" spans="1:9" x14ac:dyDescent="0.2">
      <c r="A68" s="70" t="s">
        <v>108</v>
      </c>
      <c r="B68" s="71"/>
      <c r="C68" s="71"/>
      <c r="D68" s="71"/>
      <c r="E68" s="71"/>
      <c r="F68" s="71"/>
      <c r="G68" s="71"/>
      <c r="H68" s="72"/>
    </row>
    <row r="69" spans="1:9" x14ac:dyDescent="0.2">
      <c r="A69" s="9"/>
      <c r="B69" s="10"/>
      <c r="C69" s="10"/>
      <c r="D69" s="8" t="s">
        <v>2</v>
      </c>
      <c r="E69" s="8" t="s">
        <v>3</v>
      </c>
      <c r="F69" s="8" t="s">
        <v>4</v>
      </c>
      <c r="G69" s="7" t="s">
        <v>5</v>
      </c>
      <c r="H69" s="12">
        <f>H65</f>
        <v>16632.059999999987</v>
      </c>
    </row>
    <row r="70" spans="1:9" ht="14" x14ac:dyDescent="0.15">
      <c r="A70" s="9">
        <v>45964</v>
      </c>
      <c r="B70" s="13" t="s">
        <v>23</v>
      </c>
      <c r="C70" s="26" t="s">
        <v>26</v>
      </c>
      <c r="D70" s="12">
        <v>161</v>
      </c>
      <c r="E70" s="12">
        <v>0</v>
      </c>
      <c r="F70" s="12">
        <f t="shared" ref="F70:F74" si="1">D70-E70</f>
        <v>161</v>
      </c>
      <c r="G70" s="14" t="s">
        <v>19</v>
      </c>
      <c r="H70" s="12">
        <f>H69+D70</f>
        <v>16793.059999999987</v>
      </c>
    </row>
    <row r="71" spans="1:9" ht="14" x14ac:dyDescent="0.15">
      <c r="A71" s="9">
        <v>45964</v>
      </c>
      <c r="B71" s="13" t="s">
        <v>23</v>
      </c>
      <c r="C71" s="26" t="s">
        <v>27</v>
      </c>
      <c r="D71" s="12">
        <v>20</v>
      </c>
      <c r="E71" s="12">
        <v>0</v>
      </c>
      <c r="F71" s="12">
        <f t="shared" si="1"/>
        <v>20</v>
      </c>
      <c r="G71" s="14" t="s">
        <v>19</v>
      </c>
      <c r="H71" s="12">
        <f t="shared" ref="H71:H76" si="2">H70+D71</f>
        <v>16813.059999999987</v>
      </c>
    </row>
    <row r="72" spans="1:9" ht="14" x14ac:dyDescent="0.15">
      <c r="A72" s="9">
        <v>45964</v>
      </c>
      <c r="B72" s="13" t="s">
        <v>23</v>
      </c>
      <c r="C72" s="26" t="s">
        <v>28</v>
      </c>
      <c r="D72" s="12">
        <v>20</v>
      </c>
      <c r="E72" s="12">
        <v>0</v>
      </c>
      <c r="F72" s="12">
        <f t="shared" si="1"/>
        <v>20</v>
      </c>
      <c r="G72" s="14" t="s">
        <v>19</v>
      </c>
      <c r="H72" s="12">
        <f t="shared" si="2"/>
        <v>16833.059999999987</v>
      </c>
    </row>
    <row r="73" spans="1:9" ht="14" x14ac:dyDescent="0.15">
      <c r="A73" s="9">
        <v>45992</v>
      </c>
      <c r="B73" s="13" t="s">
        <v>23</v>
      </c>
      <c r="C73" s="26" t="s">
        <v>54</v>
      </c>
      <c r="D73" s="12">
        <v>90</v>
      </c>
      <c r="E73" s="12">
        <v>0</v>
      </c>
      <c r="F73" s="12">
        <f t="shared" si="1"/>
        <v>90</v>
      </c>
      <c r="G73" s="14" t="s">
        <v>19</v>
      </c>
      <c r="H73" s="12">
        <f t="shared" si="2"/>
        <v>16923.059999999987</v>
      </c>
    </row>
    <row r="74" spans="1:9" ht="14" x14ac:dyDescent="0.15">
      <c r="A74" s="9">
        <v>45992</v>
      </c>
      <c r="B74" s="13" t="s">
        <v>23</v>
      </c>
      <c r="C74" s="26" t="s">
        <v>55</v>
      </c>
      <c r="D74" s="12">
        <v>20</v>
      </c>
      <c r="E74" s="12">
        <v>0</v>
      </c>
      <c r="F74" s="12">
        <f t="shared" si="1"/>
        <v>20</v>
      </c>
      <c r="G74" s="14" t="s">
        <v>19</v>
      </c>
      <c r="H74" s="12">
        <f t="shared" si="2"/>
        <v>16943.059999999987</v>
      </c>
    </row>
    <row r="75" spans="1:9" ht="14" x14ac:dyDescent="0.15">
      <c r="A75" s="9">
        <v>46002</v>
      </c>
      <c r="B75" s="13" t="s">
        <v>23</v>
      </c>
      <c r="C75" s="26" t="s">
        <v>59</v>
      </c>
      <c r="D75" s="12">
        <v>150</v>
      </c>
      <c r="E75" s="12">
        <v>0</v>
      </c>
      <c r="F75" s="12">
        <f t="shared" ref="F75:F76" si="3">D75-E75</f>
        <v>150</v>
      </c>
      <c r="G75" s="14" t="s">
        <v>19</v>
      </c>
      <c r="H75" s="12">
        <f t="shared" si="2"/>
        <v>17093.059999999987</v>
      </c>
    </row>
    <row r="76" spans="1:9" ht="14" x14ac:dyDescent="0.15">
      <c r="A76" s="60">
        <v>46030</v>
      </c>
      <c r="B76" s="13" t="s">
        <v>23</v>
      </c>
      <c r="C76" s="26" t="s">
        <v>77</v>
      </c>
      <c r="D76" s="12">
        <v>1988.79</v>
      </c>
      <c r="E76" s="12">
        <v>0</v>
      </c>
      <c r="F76" s="12">
        <f t="shared" si="3"/>
        <v>1988.79</v>
      </c>
      <c r="G76" s="14" t="s">
        <v>19</v>
      </c>
      <c r="H76" s="12">
        <f t="shared" si="2"/>
        <v>19081.849999999988</v>
      </c>
      <c r="I76" s="5" t="s">
        <v>119</v>
      </c>
    </row>
    <row r="77" spans="1:9" ht="18" customHeight="1" x14ac:dyDescent="0.2">
      <c r="A77" s="15"/>
      <c r="B77" s="16"/>
      <c r="D77" s="5"/>
      <c r="E77" s="5"/>
      <c r="F77" s="5"/>
      <c r="G77" s="16"/>
      <c r="H77" s="16"/>
    </row>
    <row r="78" spans="1:9" ht="17" customHeight="1" x14ac:dyDescent="0.2">
      <c r="A78" s="16" t="s">
        <v>7</v>
      </c>
      <c r="C78" s="16"/>
      <c r="D78" s="5"/>
      <c r="E78" s="5"/>
      <c r="F78" s="5"/>
    </row>
    <row r="79" spans="1:9" ht="17" customHeight="1" x14ac:dyDescent="0.2">
      <c r="A79" s="16"/>
      <c r="C79" s="16"/>
      <c r="D79" s="5"/>
      <c r="E79" s="5"/>
      <c r="F79" s="5"/>
    </row>
    <row r="80" spans="1:9" ht="17" customHeight="1" thickBot="1" x14ac:dyDescent="0.25">
      <c r="A80" s="16" t="s">
        <v>16</v>
      </c>
      <c r="B80" s="16"/>
      <c r="C80" s="16"/>
      <c r="D80" s="5"/>
      <c r="E80" s="5"/>
      <c r="F80" s="5"/>
    </row>
    <row r="81" spans="1:6" ht="17" customHeight="1" x14ac:dyDescent="0.2">
      <c r="A81" s="27" t="s">
        <v>11</v>
      </c>
      <c r="B81" s="28" t="s">
        <v>0</v>
      </c>
      <c r="C81" s="28" t="s">
        <v>1</v>
      </c>
      <c r="D81" s="29" t="s">
        <v>2</v>
      </c>
      <c r="E81" s="29" t="s">
        <v>3</v>
      </c>
      <c r="F81" s="30" t="s">
        <v>4</v>
      </c>
    </row>
    <row r="82" spans="1:6" ht="16" x14ac:dyDescent="0.2">
      <c r="A82" s="31">
        <v>46096</v>
      </c>
      <c r="B82" s="32" t="s">
        <v>6</v>
      </c>
      <c r="C82" s="32" t="s">
        <v>109</v>
      </c>
      <c r="D82" s="33">
        <v>367.64</v>
      </c>
      <c r="E82" s="33">
        <v>0</v>
      </c>
      <c r="F82" s="34">
        <f t="shared" ref="F82:F84" si="4">D82-E82</f>
        <v>367.64</v>
      </c>
    </row>
    <row r="83" spans="1:6" ht="16" x14ac:dyDescent="0.2">
      <c r="A83" s="31">
        <v>46096</v>
      </c>
      <c r="B83" s="32" t="s">
        <v>6</v>
      </c>
      <c r="C83" s="32" t="s">
        <v>110</v>
      </c>
      <c r="D83" s="33">
        <v>157.56</v>
      </c>
      <c r="E83" s="33">
        <v>0</v>
      </c>
      <c r="F83" s="34">
        <f t="shared" si="4"/>
        <v>157.56</v>
      </c>
    </row>
    <row r="84" spans="1:6" ht="17" x14ac:dyDescent="0.2">
      <c r="A84" s="31">
        <v>46096</v>
      </c>
      <c r="B84" s="32" t="s">
        <v>6</v>
      </c>
      <c r="C84" s="35" t="s">
        <v>111</v>
      </c>
      <c r="D84" s="33">
        <v>2.25</v>
      </c>
      <c r="E84" s="33">
        <v>0</v>
      </c>
      <c r="F84" s="34">
        <f t="shared" si="4"/>
        <v>2.25</v>
      </c>
    </row>
    <row r="85" spans="1:6" ht="17" x14ac:dyDescent="0.2">
      <c r="A85" s="31">
        <v>46096</v>
      </c>
      <c r="B85" s="32" t="s">
        <v>33</v>
      </c>
      <c r="C85" s="35" t="s">
        <v>112</v>
      </c>
      <c r="D85" s="33">
        <v>16.23</v>
      </c>
      <c r="E85" s="33">
        <v>0</v>
      </c>
      <c r="F85" s="34">
        <f>D85-E85</f>
        <v>16.23</v>
      </c>
    </row>
    <row r="86" spans="1:6" ht="17" x14ac:dyDescent="0.2">
      <c r="A86" s="61">
        <v>46054</v>
      </c>
      <c r="B86" s="62" t="s">
        <v>6</v>
      </c>
      <c r="C86" s="63" t="s">
        <v>113</v>
      </c>
      <c r="D86" s="64">
        <v>5.96</v>
      </c>
      <c r="E86" s="64">
        <v>0.99</v>
      </c>
      <c r="F86" s="34">
        <f>D86-E86</f>
        <v>4.97</v>
      </c>
    </row>
    <row r="87" spans="1:6" ht="17" x14ac:dyDescent="0.2">
      <c r="A87" s="65">
        <v>46104</v>
      </c>
      <c r="B87" s="66" t="s">
        <v>114</v>
      </c>
      <c r="C87" s="67" t="s">
        <v>115</v>
      </c>
      <c r="D87" s="68">
        <v>685.6</v>
      </c>
      <c r="E87" s="68">
        <v>114.26</v>
      </c>
      <c r="F87" s="36">
        <f>D87-E87</f>
        <v>571.34</v>
      </c>
    </row>
    <row r="88" spans="1:6" ht="34" x14ac:dyDescent="0.2">
      <c r="A88" s="45">
        <v>46065</v>
      </c>
      <c r="B88" s="42" t="s">
        <v>95</v>
      </c>
      <c r="C88" s="43" t="s">
        <v>96</v>
      </c>
      <c r="D88" s="44">
        <v>410</v>
      </c>
      <c r="E88" s="44">
        <v>82</v>
      </c>
      <c r="F88" s="36">
        <f>410*1.2</f>
        <v>492</v>
      </c>
    </row>
    <row r="89" spans="1:6" ht="16" x14ac:dyDescent="0.2">
      <c r="A89" s="45"/>
      <c r="B89" s="42"/>
      <c r="C89" s="43"/>
      <c r="D89" s="44"/>
      <c r="E89" s="44"/>
      <c r="F89" s="36"/>
    </row>
    <row r="90" spans="1:6" ht="17" thickBot="1" x14ac:dyDescent="0.25">
      <c r="A90" s="37"/>
      <c r="B90" s="38"/>
      <c r="C90" s="39"/>
      <c r="D90" s="40"/>
      <c r="E90" s="40"/>
      <c r="F90" s="41"/>
    </row>
    <row r="91" spans="1:6" x14ac:dyDescent="0.2">
      <c r="C91" s="19"/>
    </row>
    <row r="92" spans="1:6" x14ac:dyDescent="0.2">
      <c r="A92" s="16" t="s">
        <v>12</v>
      </c>
      <c r="B92" s="16"/>
      <c r="C92" s="16"/>
    </row>
    <row r="93" spans="1:6" x14ac:dyDescent="0.2">
      <c r="B93" s="16"/>
      <c r="C93" s="16"/>
    </row>
    <row r="94" spans="1:6" x14ac:dyDescent="0.2">
      <c r="A94" s="16"/>
      <c r="B94" s="16"/>
      <c r="C94" s="16"/>
    </row>
    <row r="95" spans="1:6" x14ac:dyDescent="0.2">
      <c r="A95" s="16" t="s">
        <v>10</v>
      </c>
    </row>
    <row r="96" spans="1:6" x14ac:dyDescent="0.2">
      <c r="A96" s="18" t="s">
        <v>8</v>
      </c>
    </row>
  </sheetData>
  <mergeCells count="2">
    <mergeCell ref="A1:H1"/>
    <mergeCell ref="A68:H68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A2:J21"/>
  <sheetViews>
    <sheetView tabSelected="1" zoomScale="120" zoomScaleNormal="120" workbookViewId="0">
      <selection activeCell="A9" sqref="A9:XFD9"/>
    </sheetView>
  </sheetViews>
  <sheetFormatPr baseColWidth="10" defaultRowHeight="15" x14ac:dyDescent="0.2"/>
  <cols>
    <col min="1" max="1" width="6.1640625" customWidth="1"/>
    <col min="2" max="2" width="17.1640625" style="1" customWidth="1"/>
    <col min="3" max="3" width="22.83203125" style="1" customWidth="1"/>
    <col min="4" max="4" width="45.83203125" style="1" customWidth="1"/>
    <col min="5" max="9" width="13.33203125" style="1" customWidth="1"/>
    <col min="10" max="10" width="11.1640625" style="1" customWidth="1"/>
  </cols>
  <sheetData>
    <row r="2" spans="1:10" ht="20" customHeight="1" thickBot="1" x14ac:dyDescent="0.25">
      <c r="B2" s="73" t="s">
        <v>15</v>
      </c>
      <c r="C2" s="73"/>
      <c r="D2" s="73"/>
      <c r="E2" s="4"/>
      <c r="F2" s="4"/>
      <c r="G2" s="4"/>
      <c r="H2" s="4"/>
      <c r="I2" s="4"/>
      <c r="J2" s="2"/>
    </row>
    <row r="3" spans="1:10" ht="42" x14ac:dyDescent="0.2">
      <c r="B3" s="46" t="s">
        <v>11</v>
      </c>
      <c r="C3" s="47" t="s">
        <v>0</v>
      </c>
      <c r="D3" s="47" t="s">
        <v>1</v>
      </c>
      <c r="E3" s="48" t="s">
        <v>2</v>
      </c>
      <c r="F3" s="48" t="s">
        <v>3</v>
      </c>
      <c r="G3" s="48" t="s">
        <v>14</v>
      </c>
      <c r="H3" s="49" t="s">
        <v>4</v>
      </c>
      <c r="I3" s="50"/>
      <c r="J3" s="3"/>
    </row>
    <row r="4" spans="1:10" ht="24" customHeight="1" x14ac:dyDescent="0.2">
      <c r="B4" s="51">
        <v>46096</v>
      </c>
      <c r="C4" s="52" t="s">
        <v>6</v>
      </c>
      <c r="D4" s="52" t="s">
        <v>109</v>
      </c>
      <c r="E4" s="53">
        <v>367.64</v>
      </c>
      <c r="F4" s="54">
        <v>0</v>
      </c>
      <c r="G4" s="55">
        <v>73.5</v>
      </c>
      <c r="H4" s="56">
        <f>E4-F4-G4</f>
        <v>294.14</v>
      </c>
      <c r="I4" s="78"/>
    </row>
    <row r="5" spans="1:10" ht="24" customHeight="1" x14ac:dyDescent="0.2">
      <c r="B5" s="51">
        <v>46096</v>
      </c>
      <c r="C5" s="52" t="s">
        <v>6</v>
      </c>
      <c r="D5" s="52" t="s">
        <v>110</v>
      </c>
      <c r="E5" s="53">
        <v>157.56</v>
      </c>
      <c r="F5" s="54">
        <v>0</v>
      </c>
      <c r="G5" s="55">
        <v>31.5</v>
      </c>
      <c r="H5" s="56">
        <f t="shared" ref="H5:H8" si="0">E5-F5-G5</f>
        <v>126.06</v>
      </c>
      <c r="I5" s="57">
        <f>G4+G5</f>
        <v>105</v>
      </c>
    </row>
    <row r="6" spans="1:10" ht="24" customHeight="1" x14ac:dyDescent="0.2">
      <c r="B6" s="51">
        <v>46096</v>
      </c>
      <c r="C6" s="52" t="s">
        <v>6</v>
      </c>
      <c r="D6" s="58" t="s">
        <v>111</v>
      </c>
      <c r="E6" s="53">
        <v>2.25</v>
      </c>
      <c r="F6" s="54">
        <v>0</v>
      </c>
      <c r="G6" s="55">
        <v>0</v>
      </c>
      <c r="H6" s="56">
        <f t="shared" si="0"/>
        <v>2.25</v>
      </c>
      <c r="I6" s="59">
        <f>H4+H5+H6</f>
        <v>422.45</v>
      </c>
    </row>
    <row r="7" spans="1:10" ht="24" customHeight="1" x14ac:dyDescent="0.25">
      <c r="A7" s="20"/>
      <c r="B7" s="51">
        <v>46096</v>
      </c>
      <c r="C7" s="52" t="s">
        <v>33</v>
      </c>
      <c r="D7" s="58" t="s">
        <v>112</v>
      </c>
      <c r="E7" s="53">
        <v>16.23</v>
      </c>
      <c r="F7" s="54">
        <v>0</v>
      </c>
      <c r="G7" s="55">
        <v>16.23</v>
      </c>
      <c r="H7" s="79"/>
      <c r="I7" s="57">
        <f>G7</f>
        <v>16.23</v>
      </c>
    </row>
    <row r="8" spans="1:10" ht="24" customHeight="1" x14ac:dyDescent="0.2">
      <c r="B8" s="74">
        <v>46054</v>
      </c>
      <c r="C8" s="75" t="s">
        <v>6</v>
      </c>
      <c r="D8" s="76" t="s">
        <v>113</v>
      </c>
      <c r="E8" s="77">
        <v>5.96</v>
      </c>
      <c r="F8" s="54">
        <v>0.99</v>
      </c>
      <c r="G8" s="55">
        <v>0</v>
      </c>
      <c r="H8" s="56">
        <f t="shared" si="0"/>
        <v>4.97</v>
      </c>
      <c r="I8" s="80"/>
    </row>
    <row r="13" spans="1:10" ht="16" thickBot="1" x14ac:dyDescent="0.25">
      <c r="B13" s="16" t="s">
        <v>16</v>
      </c>
      <c r="C13" s="16"/>
      <c r="D13" s="16"/>
      <c r="E13" s="5"/>
      <c r="F13" s="5"/>
      <c r="G13" s="5"/>
    </row>
    <row r="14" spans="1:10" ht="16" x14ac:dyDescent="0.2">
      <c r="B14" s="27" t="s">
        <v>11</v>
      </c>
      <c r="C14" s="28" t="s">
        <v>0</v>
      </c>
      <c r="D14" s="28" t="s">
        <v>1</v>
      </c>
      <c r="E14" s="29" t="s">
        <v>2</v>
      </c>
      <c r="F14" s="29" t="s">
        <v>3</v>
      </c>
      <c r="G14" s="30" t="s">
        <v>4</v>
      </c>
    </row>
    <row r="15" spans="1:10" ht="16" x14ac:dyDescent="0.2">
      <c r="B15" s="31">
        <v>46096</v>
      </c>
      <c r="C15" s="32" t="s">
        <v>6</v>
      </c>
      <c r="D15" s="32" t="s">
        <v>109</v>
      </c>
      <c r="E15" s="33">
        <v>367.64</v>
      </c>
      <c r="F15" s="33">
        <v>0</v>
      </c>
      <c r="G15" s="34">
        <f t="shared" ref="G15:G17" si="1">E15-F15</f>
        <v>367.64</v>
      </c>
    </row>
    <row r="16" spans="1:10" ht="16" x14ac:dyDescent="0.2">
      <c r="B16" s="31">
        <v>46096</v>
      </c>
      <c r="C16" s="32" t="s">
        <v>6</v>
      </c>
      <c r="D16" s="32" t="s">
        <v>110</v>
      </c>
      <c r="E16" s="33">
        <v>157.56</v>
      </c>
      <c r="F16" s="33">
        <v>0</v>
      </c>
      <c r="G16" s="34">
        <f t="shared" si="1"/>
        <v>157.56</v>
      </c>
    </row>
    <row r="17" spans="2:7" ht="17" x14ac:dyDescent="0.2">
      <c r="B17" s="31">
        <v>46096</v>
      </c>
      <c r="C17" s="32" t="s">
        <v>6</v>
      </c>
      <c r="D17" s="35" t="s">
        <v>111</v>
      </c>
      <c r="E17" s="33">
        <v>2.25</v>
      </c>
      <c r="F17" s="33">
        <v>0</v>
      </c>
      <c r="G17" s="34">
        <f t="shared" si="1"/>
        <v>2.25</v>
      </c>
    </row>
    <row r="18" spans="2:7" ht="17" x14ac:dyDescent="0.2">
      <c r="B18" s="31">
        <v>46096</v>
      </c>
      <c r="C18" s="32" t="s">
        <v>33</v>
      </c>
      <c r="D18" s="35" t="s">
        <v>112</v>
      </c>
      <c r="E18" s="33">
        <v>16.23</v>
      </c>
      <c r="F18" s="33">
        <v>0</v>
      </c>
      <c r="G18" s="34">
        <f>E18-F18</f>
        <v>16.23</v>
      </c>
    </row>
    <row r="19" spans="2:7" ht="17" x14ac:dyDescent="0.2">
      <c r="B19" s="61">
        <v>46054</v>
      </c>
      <c r="C19" s="62" t="s">
        <v>6</v>
      </c>
      <c r="D19" s="63" t="s">
        <v>113</v>
      </c>
      <c r="E19" s="64">
        <v>5.96</v>
      </c>
      <c r="F19" s="64">
        <v>0.99</v>
      </c>
      <c r="G19" s="34">
        <f>E19-F19</f>
        <v>4.97</v>
      </c>
    </row>
    <row r="20" spans="2:7" ht="17" x14ac:dyDescent="0.2">
      <c r="B20" s="65">
        <v>46104</v>
      </c>
      <c r="C20" s="66" t="s">
        <v>114</v>
      </c>
      <c r="D20" s="67" t="s">
        <v>115</v>
      </c>
      <c r="E20" s="68">
        <v>685.6</v>
      </c>
      <c r="F20" s="68">
        <v>114.26</v>
      </c>
      <c r="G20" s="36">
        <f>E20-F20</f>
        <v>571.34</v>
      </c>
    </row>
    <row r="21" spans="2:7" ht="34" x14ac:dyDescent="0.2">
      <c r="B21" s="45">
        <v>46065</v>
      </c>
      <c r="C21" s="42" t="s">
        <v>95</v>
      </c>
      <c r="D21" s="43" t="s">
        <v>96</v>
      </c>
      <c r="E21" s="44">
        <v>410</v>
      </c>
      <c r="F21" s="44">
        <v>82</v>
      </c>
      <c r="G21" s="36">
        <f>410*1.2</f>
        <v>492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2026-03-15T19:26:41Z</dcterms:modified>
  <cp:category/>
  <cp:contentStatus/>
</cp:coreProperties>
</file>