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oragbirch/Library/CloudStorage/Dropbox/Parish Council Meetings/2026 - 2027/20260611/"/>
    </mc:Choice>
  </mc:AlternateContent>
  <xr:revisionPtr revIDLastSave="0" documentId="13_ncr:1_{C522A90E-7AE3-044D-A0F9-56DEA308B01B}" xr6:coauthVersionLast="47" xr6:coauthVersionMax="47" xr10:uidLastSave="{00000000-0000-0000-0000-000000000000}"/>
  <bookViews>
    <workbookView xWindow="30180" yWindow="600" windowWidth="31480" windowHeight="19420" activeTab="1" xr2:uid="{AB26E7B8-BCFC-4854-8046-64B64864905E}"/>
  </bookViews>
  <sheets>
    <sheet name="Summary" sheetId="1" r:id="rId1"/>
    <sheet name="Sheet2" sheetId="2" r:id="rId2"/>
  </sheets>
  <definedNames>
    <definedName name="_xlnm.Print_Area" localSheetId="0">Summary!$A$73:$F$77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2" l="1"/>
  <c r="G18" i="2"/>
  <c r="G17" i="2"/>
  <c r="G16" i="2"/>
  <c r="G15" i="2"/>
  <c r="G14" i="2"/>
  <c r="F84" i="1"/>
  <c r="F83" i="1"/>
  <c r="F72" i="1" l="1"/>
  <c r="H4" i="1"/>
  <c r="F67" i="1" l="1"/>
  <c r="F68" i="1"/>
  <c r="F69" i="1"/>
  <c r="F70" i="1"/>
  <c r="F71" i="1"/>
  <c r="H9" i="2" l="1"/>
  <c r="H7" i="2"/>
  <c r="H8" i="2" l="1"/>
  <c r="I5" i="2"/>
  <c r="F82" i="1" l="1"/>
  <c r="H6" i="2" l="1"/>
  <c r="F80" i="1" l="1"/>
  <c r="F81" i="1"/>
  <c r="F79" i="1"/>
  <c r="H5" i="2" l="1"/>
  <c r="H4" i="2"/>
  <c r="I6" i="2" l="1"/>
  <c r="H5" i="1"/>
  <c r="H6" i="1" l="1"/>
  <c r="H7" i="1" s="1"/>
  <c r="H8" i="1" s="1"/>
  <c r="H9" i="1" s="1"/>
  <c r="H10" i="1" s="1"/>
  <c r="H11" i="1" s="1"/>
  <c r="H12" i="1" s="1"/>
  <c r="H13" i="1" s="1"/>
  <c r="H14" i="1" s="1"/>
  <c r="H15" i="1" l="1"/>
  <c r="H16" i="1" s="1"/>
  <c r="H17" i="1" s="1"/>
  <c r="H18" i="1" l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l="1"/>
  <c r="H48" i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6" i="1" s="1"/>
  <c r="H67" i="1" s="1"/>
  <c r="H68" i="1" s="1"/>
  <c r="H69" i="1" s="1"/>
  <c r="H70" i="1" s="1"/>
  <c r="H71" i="1" s="1"/>
  <c r="H72" i="1" s="1"/>
  <c r="H73" i="1" s="1"/>
</calcChain>
</file>

<file path=xl/sharedStrings.xml><?xml version="1.0" encoding="utf-8"?>
<sst xmlns="http://schemas.openxmlformats.org/spreadsheetml/2006/main" count="267" uniqueCount="117">
  <si>
    <t>Who</t>
  </si>
  <si>
    <t>What</t>
  </si>
  <si>
    <t>Gross</t>
  </si>
  <si>
    <t>VAT</t>
  </si>
  <si>
    <t>NET</t>
  </si>
  <si>
    <t>Accts Yr</t>
  </si>
  <si>
    <t>Morag Birch</t>
  </si>
  <si>
    <t>Accruals</t>
  </si>
  <si>
    <t xml:space="preserve"> </t>
  </si>
  <si>
    <t>Balance</t>
  </si>
  <si>
    <t>NOTES:</t>
  </si>
  <si>
    <t>Date</t>
  </si>
  <si>
    <t>Invoices approved for payment but not yet cleared / Pending Receipts</t>
  </si>
  <si>
    <t>Business Stream</t>
  </si>
  <si>
    <t>HMRC Tax</t>
  </si>
  <si>
    <r>
      <t>Invoices/</t>
    </r>
    <r>
      <rPr>
        <b/>
        <sz val="14"/>
        <color theme="7" tint="-0.249977111117893"/>
        <rFont val="Arial"/>
        <family val="2"/>
      </rPr>
      <t>Expenditure requiring approval</t>
    </r>
  </si>
  <si>
    <r>
      <t>Invoices/</t>
    </r>
    <r>
      <rPr>
        <b/>
        <sz val="10"/>
        <color theme="7" tint="-0.249977111117893"/>
        <rFont val="Arial"/>
        <family val="2"/>
      </rPr>
      <t xml:space="preserve">Expenditure </t>
    </r>
    <r>
      <rPr>
        <b/>
        <sz val="10"/>
        <color theme="1"/>
        <rFont val="Arial"/>
        <family val="2"/>
      </rPr>
      <t>requiring approval</t>
    </r>
  </si>
  <si>
    <t>Lloyds Bank</t>
  </si>
  <si>
    <t>2025-26</t>
  </si>
  <si>
    <t>Bank Monthly Service Charges</t>
  </si>
  <si>
    <t>Stedham Memorial Hall</t>
  </si>
  <si>
    <t>SIPC</t>
  </si>
  <si>
    <t>T Stevens</t>
  </si>
  <si>
    <t>HMRC</t>
  </si>
  <si>
    <t>HMRC Employer NIC</t>
  </si>
  <si>
    <t>M Birch</t>
  </si>
  <si>
    <t>R Cooper</t>
  </si>
  <si>
    <t>Playsafe Playground Ltd</t>
  </si>
  <si>
    <t>Works required after Annual Maintenance Inspection</t>
  </si>
  <si>
    <t xml:space="preserve">WSALC </t>
  </si>
  <si>
    <t>Online Training Course</t>
  </si>
  <si>
    <t>HMRC(Tax Mnth 11 2025-26)</t>
  </si>
  <si>
    <t>Clerk:  January Pay</t>
  </si>
  <si>
    <t>Morag Birch(Tax Mnth 11 2025-26)</t>
  </si>
  <si>
    <t>Clerk:  January Pay (Overtime)</t>
  </si>
  <si>
    <t>Clerk: January  Expense</t>
  </si>
  <si>
    <t>RFO: January  Pay</t>
  </si>
  <si>
    <t>Month 11 2025-26</t>
  </si>
  <si>
    <t>Zurich Insurance Co Ltd</t>
  </si>
  <si>
    <t>Annual Premium 2026-27</t>
  </si>
  <si>
    <t>M Hollingshead</t>
  </si>
  <si>
    <t>Beelines Project - Scarification of planting area</t>
  </si>
  <si>
    <t>Beelines Project - Hire of scarifier</t>
  </si>
  <si>
    <t>HMRC(Tax Mnth 12 2025-26)</t>
  </si>
  <si>
    <t>Clerk:  February Pay</t>
  </si>
  <si>
    <t>Morag Birch(Tax Mnth 12 2025-26)</t>
  </si>
  <si>
    <t>Clerk: February Expense</t>
  </si>
  <si>
    <t>RFO: February  Pay</t>
  </si>
  <si>
    <t>Month 12 2025-26</t>
  </si>
  <si>
    <t>Archive FileBinders</t>
  </si>
  <si>
    <t>Sharp Sand Beelines Seed Planting</t>
  </si>
  <si>
    <t>Chichester District Council</t>
  </si>
  <si>
    <t>3 x Litter Pick Service 2026-27</t>
  </si>
  <si>
    <t>Playsafe Playgrounds</t>
  </si>
  <si>
    <t>SLCC</t>
  </si>
  <si>
    <t>Precept 2026-27 1st Installment</t>
  </si>
  <si>
    <t>HMRC(Tax Mnth 1 2026-27)</t>
  </si>
  <si>
    <t>Clerk:  March Pay</t>
  </si>
  <si>
    <t>Morag Birch(Tax Mnth 1 2026-27)</t>
  </si>
  <si>
    <t>Clerk: March Expense</t>
  </si>
  <si>
    <t>HMRC(Tax Mnth 1 2026-276)</t>
  </si>
  <si>
    <t>RFO: March  Pay</t>
  </si>
  <si>
    <t>Month 1 2026-27</t>
  </si>
  <si>
    <t>M Birch (Ordered 18/3/26)</t>
  </si>
  <si>
    <t>AED Spare Pads-Stedham</t>
  </si>
  <si>
    <t>Replacement Cradle Seats</t>
  </si>
  <si>
    <t>Hall Hire Jan-Mar 2026</t>
  </si>
  <si>
    <t>Terry Stevens</t>
  </si>
  <si>
    <t>Tea Club May26 - Preparation</t>
  </si>
  <si>
    <t>Dog Fouling Signs</t>
  </si>
  <si>
    <t>The Midhurst Society</t>
  </si>
  <si>
    <t>Publication-Midhurst Area Womens' History</t>
  </si>
  <si>
    <t>M H Kennedy</t>
  </si>
  <si>
    <t>Grass Cut March 2026</t>
  </si>
  <si>
    <t>WSALC</t>
  </si>
  <si>
    <t>WSALC_NALC Subscription 2026/27</t>
  </si>
  <si>
    <t>Cosumables Litter Pick 19042026</t>
  </si>
  <si>
    <t>Annual Clerk's membership Fee 2026-27</t>
  </si>
  <si>
    <t>Allotment 2 (May-Sep26)</t>
  </si>
  <si>
    <t>Allotment Water Supply Jan-Apr 2026 DD</t>
  </si>
  <si>
    <t>VAT126 Claim Jan26 - Mar26</t>
  </si>
  <si>
    <t>Beelines Grant</t>
  </si>
  <si>
    <t>Allotment 9A (May-Sep26)</t>
  </si>
  <si>
    <t>Mulberry Local Authority Services</t>
  </si>
  <si>
    <t>Internal Audit 2025-26</t>
  </si>
  <si>
    <t>2026-27</t>
  </si>
  <si>
    <t>Parish OnLine</t>
  </si>
  <si>
    <t>5 x 1st Class Stamps</t>
  </si>
  <si>
    <t>Opening Balance 1st Febtuary 2026</t>
  </si>
  <si>
    <t>Payments made since 1st February 2026</t>
  </si>
  <si>
    <t>Income received since 1st February 2026</t>
  </si>
  <si>
    <t xml:space="preserve">SIPC </t>
  </si>
  <si>
    <t>Teaclub Net Receipts</t>
  </si>
  <si>
    <t>HMRC(Tax Mnth 2 2026-27)</t>
  </si>
  <si>
    <t>Clerk:  April Pay</t>
  </si>
  <si>
    <t>Morag Birch(Tax Mnth 2 2026-27)</t>
  </si>
  <si>
    <t>Clerk: April Expense</t>
  </si>
  <si>
    <t>HMRC(Tax Mnth 2 2026-276)</t>
  </si>
  <si>
    <t>RFO: April  Pay</t>
  </si>
  <si>
    <t xml:space="preserve">HMRC Employer NIC </t>
  </si>
  <si>
    <t>Month 2 2026-27</t>
  </si>
  <si>
    <t>Local Authority Techology</t>
  </si>
  <si>
    <t>M H Kennedy &amp; Son</t>
  </si>
  <si>
    <t>April Grass cut x 2</t>
  </si>
  <si>
    <t>Stedham Sports Club Assoc</t>
  </si>
  <si>
    <t>Tea Club 6th May 2026</t>
  </si>
  <si>
    <t>Tea Club Consumables 6/5/26</t>
  </si>
  <si>
    <t>W Harrison-Pile</t>
  </si>
  <si>
    <t>Refund Allotment 2</t>
  </si>
  <si>
    <t>May Pay (Clerk) (£13.26/hr)</t>
  </si>
  <si>
    <t>May Pay (RFO) (£13.26/hr)</t>
  </si>
  <si>
    <t>May Expenses (Clerk)</t>
  </si>
  <si>
    <t>Employer NICs Month 2 (2026-27)</t>
  </si>
  <si>
    <t>Printer Paper(Double sided Printing)</t>
  </si>
  <si>
    <t>Bank Balance 9th June 2026</t>
  </si>
  <si>
    <t>2 x Grasscut May 2026</t>
  </si>
  <si>
    <t>Employer NICs Month 3 (2026-27)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</si>
</sst>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_);[Red]\(&quot;£&quot;#,##0.00\)"/>
    <numFmt numFmtId="164" formatCode="_-&quot;£&quot;* #,##0.00_-;\-&quot;£&quot;* #,##0.00_-;_-&quot;£&quot;* &quot;-&quot;??_-;_-@_-"/>
    <numFmt numFmtId="165" formatCode="&quot;£&quot;#,##0.00"/>
  </numFmts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b/>
      <sz val="14"/>
      <color theme="7" tint="-0.249977111117893"/>
      <name val="Arial"/>
      <family val="2"/>
    </font>
    <font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7" tint="-0.249977111117893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6"/>
      <color theme="1"/>
      <name val="Calibri"/>
      <family val="2"/>
      <scheme val="minor"/>
    </font>
    <font>
      <sz val="16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applyAlignment="1">
      <alignment horizontal="left" vertical="top"/>
    </xf>
    <xf numFmtId="164" fontId="1" fillId="0" borderId="0" xfId="1" applyFont="1" applyAlignment="1">
      <alignment horizontal="left" vertical="top"/>
    </xf>
    <xf numFmtId="164" fontId="4" fillId="0" borderId="0" xfId="1" applyFont="1" applyBorder="1" applyAlignment="1">
      <alignment horizontal="left" vertical="top"/>
    </xf>
    <xf numFmtId="164" fontId="5" fillId="0" borderId="0" xfId="1" applyFont="1" applyAlignment="1">
      <alignment horizontal="left" vertical="top"/>
    </xf>
    <xf numFmtId="0" fontId="9" fillId="0" borderId="0" xfId="0" applyFont="1" applyAlignment="1">
      <alignment horizontal="left" vertical="top"/>
    </xf>
    <xf numFmtId="14" fontId="8" fillId="0" borderId="1" xfId="0" applyNumberFormat="1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164" fontId="8" fillId="0" borderId="1" xfId="1" applyFont="1" applyBorder="1" applyAlignment="1">
      <alignment horizontal="left" vertical="top"/>
    </xf>
    <xf numFmtId="14" fontId="9" fillId="0" borderId="1" xfId="0" applyNumberFormat="1" applyFont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164" fontId="9" fillId="0" borderId="1" xfId="1" applyFont="1" applyFill="1" applyBorder="1" applyAlignment="1">
      <alignment horizontal="left" vertical="top"/>
    </xf>
    <xf numFmtId="164" fontId="9" fillId="0" borderId="1" xfId="0" applyNumberFormat="1" applyFont="1" applyBorder="1" applyAlignment="1">
      <alignment horizontal="left" vertical="top"/>
    </xf>
    <xf numFmtId="0" fontId="9" fillId="0" borderId="1" xfId="0" applyFont="1" applyBorder="1" applyAlignment="1">
      <alignment vertical="top"/>
    </xf>
    <xf numFmtId="0" fontId="9" fillId="0" borderId="1" xfId="0" applyFont="1" applyBorder="1"/>
    <xf numFmtId="14" fontId="8" fillId="0" borderId="0" xfId="0" applyNumberFormat="1" applyFont="1" applyAlignment="1">
      <alignment horizontal="left" vertical="top"/>
    </xf>
    <xf numFmtId="164" fontId="9" fillId="0" borderId="0" xfId="1" applyFont="1" applyAlignment="1">
      <alignment horizontal="left" vertical="top"/>
    </xf>
    <xf numFmtId="14" fontId="9" fillId="0" borderId="0" xfId="0" applyNumberFormat="1" applyFont="1" applyAlignment="1">
      <alignment horizontal="left" vertical="top"/>
    </xf>
    <xf numFmtId="0" fontId="9" fillId="0" borderId="0" xfId="0" applyFont="1" applyAlignment="1">
      <alignment horizontal="left" vertical="top" wrapText="1"/>
    </xf>
    <xf numFmtId="0" fontId="7" fillId="0" borderId="0" xfId="0" applyFont="1"/>
    <xf numFmtId="164" fontId="9" fillId="0" borderId="11" xfId="0" applyNumberFormat="1" applyFont="1" applyBorder="1" applyAlignment="1">
      <alignment horizontal="left" vertical="top"/>
    </xf>
    <xf numFmtId="0" fontId="9" fillId="0" borderId="11" xfId="0" applyFont="1" applyBorder="1"/>
    <xf numFmtId="164" fontId="9" fillId="0" borderId="12" xfId="0" applyNumberFormat="1" applyFont="1" applyBorder="1" applyAlignment="1">
      <alignment horizontal="left" vertical="top"/>
    </xf>
    <xf numFmtId="14" fontId="9" fillId="4" borderId="1" xfId="0" applyNumberFormat="1" applyFont="1" applyFill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vertical="top" wrapText="1"/>
    </xf>
    <xf numFmtId="14" fontId="11" fillId="0" borderId="3" xfId="0" applyNumberFormat="1" applyFont="1" applyBorder="1" applyAlignment="1">
      <alignment horizontal="left" vertical="top" wrapText="1"/>
    </xf>
    <xf numFmtId="0" fontId="11" fillId="0" borderId="4" xfId="0" applyFont="1" applyBorder="1" applyAlignment="1">
      <alignment horizontal="left" vertical="top" wrapText="1"/>
    </xf>
    <xf numFmtId="164" fontId="11" fillId="0" borderId="4" xfId="1" applyFont="1" applyBorder="1" applyAlignment="1">
      <alignment horizontal="left" vertical="top" wrapText="1"/>
    </xf>
    <xf numFmtId="164" fontId="11" fillId="0" borderId="4" xfId="1" applyFont="1" applyBorder="1" applyAlignment="1">
      <alignment horizontal="left" vertical="top"/>
    </xf>
    <xf numFmtId="0" fontId="12" fillId="0" borderId="5" xfId="0" applyFont="1" applyBorder="1" applyAlignment="1">
      <alignment horizontal="left" vertical="top"/>
    </xf>
    <xf numFmtId="14" fontId="12" fillId="0" borderId="6" xfId="0" applyNumberFormat="1" applyFont="1" applyBorder="1" applyAlignment="1">
      <alignment horizontal="left" vertical="top"/>
    </xf>
    <xf numFmtId="0" fontId="12" fillId="0" borderId="1" xfId="0" applyFont="1" applyBorder="1" applyAlignment="1">
      <alignment horizontal="left" vertical="top"/>
    </xf>
    <xf numFmtId="164" fontId="12" fillId="0" borderId="1" xfId="1" applyFont="1" applyFill="1" applyBorder="1" applyAlignment="1">
      <alignment horizontal="left" vertical="top"/>
    </xf>
    <xf numFmtId="164" fontId="12" fillId="0" borderId="1" xfId="1" applyFont="1" applyFill="1" applyBorder="1" applyAlignment="1">
      <alignment horizontal="left" vertical="top" wrapText="1"/>
    </xf>
    <xf numFmtId="164" fontId="13" fillId="3" borderId="1" xfId="1" applyFont="1" applyFill="1" applyBorder="1" applyAlignment="1">
      <alignment horizontal="left" vertical="top" wrapText="1"/>
    </xf>
    <xf numFmtId="165" fontId="13" fillId="2" borderId="1" xfId="1" applyNumberFormat="1" applyFont="1" applyFill="1" applyBorder="1" applyAlignment="1">
      <alignment horizontal="right" vertical="top"/>
    </xf>
    <xf numFmtId="165" fontId="11" fillId="3" borderId="7" xfId="0" applyNumberFormat="1" applyFont="1" applyFill="1" applyBorder="1" applyAlignment="1">
      <alignment horizontal="right" vertical="top"/>
    </xf>
    <xf numFmtId="0" fontId="12" fillId="0" borderId="1" xfId="0" applyFont="1" applyBorder="1" applyAlignment="1">
      <alignment horizontal="left" vertical="top" wrapText="1"/>
    </xf>
    <xf numFmtId="165" fontId="11" fillId="2" borderId="7" xfId="1" applyNumberFormat="1" applyFont="1" applyFill="1" applyBorder="1" applyAlignment="1">
      <alignment horizontal="right" vertical="top"/>
    </xf>
    <xf numFmtId="14" fontId="15" fillId="0" borderId="6" xfId="0" applyNumberFormat="1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2" fillId="0" borderId="15" xfId="0" applyFont="1" applyBorder="1" applyAlignment="1">
      <alignment horizontal="left" vertical="top"/>
    </xf>
    <xf numFmtId="0" fontId="12" fillId="0" borderId="15" xfId="0" applyFont="1" applyBorder="1" applyAlignment="1">
      <alignment horizontal="left" vertical="top" wrapText="1"/>
    </xf>
    <xf numFmtId="164" fontId="12" fillId="0" borderId="15" xfId="1" applyFont="1" applyFill="1" applyBorder="1" applyAlignment="1">
      <alignment horizontal="left" vertical="top"/>
    </xf>
    <xf numFmtId="0" fontId="15" fillId="0" borderId="15" xfId="0" applyFont="1" applyBorder="1" applyAlignment="1">
      <alignment horizontal="left" vertical="top"/>
    </xf>
    <xf numFmtId="0" fontId="15" fillId="0" borderId="15" xfId="0" applyFont="1" applyBorder="1" applyAlignment="1">
      <alignment horizontal="left" vertical="top" wrapText="1"/>
    </xf>
    <xf numFmtId="164" fontId="15" fillId="0" borderId="15" xfId="0" applyNumberFormat="1" applyFont="1" applyBorder="1" applyAlignment="1">
      <alignment horizontal="left" vertical="top"/>
    </xf>
    <xf numFmtId="0" fontId="14" fillId="0" borderId="0" xfId="0" applyFont="1" applyAlignment="1">
      <alignment horizontal="left" vertical="top"/>
    </xf>
    <xf numFmtId="164" fontId="13" fillId="0" borderId="1" xfId="1" applyFont="1" applyFill="1" applyBorder="1" applyAlignment="1">
      <alignment horizontal="left" vertical="top" wrapText="1"/>
    </xf>
    <xf numFmtId="165" fontId="13" fillId="0" borderId="1" xfId="1" applyNumberFormat="1" applyFont="1" applyFill="1" applyBorder="1" applyAlignment="1">
      <alignment horizontal="right" vertical="top"/>
    </xf>
    <xf numFmtId="14" fontId="9" fillId="0" borderId="1" xfId="0" applyNumberFormat="1" applyFont="1" applyBorder="1" applyAlignment="1">
      <alignment horizontal="left" vertical="top" wrapText="1"/>
    </xf>
    <xf numFmtId="0" fontId="9" fillId="0" borderId="0" xfId="0" applyFont="1" applyAlignment="1">
      <alignment vertical="top"/>
    </xf>
    <xf numFmtId="0" fontId="9" fillId="5" borderId="1" xfId="0" applyFont="1" applyFill="1" applyBorder="1" applyAlignment="1">
      <alignment vertical="top"/>
    </xf>
    <xf numFmtId="14" fontId="8" fillId="0" borderId="3" xfId="0" applyNumberFormat="1" applyFont="1" applyBorder="1" applyAlignment="1">
      <alignment horizontal="left" vertical="top"/>
    </xf>
    <xf numFmtId="0" fontId="8" fillId="0" borderId="4" xfId="0" applyFont="1" applyBorder="1" applyAlignment="1">
      <alignment horizontal="left" vertical="top"/>
    </xf>
    <xf numFmtId="164" fontId="8" fillId="0" borderId="4" xfId="1" applyFont="1" applyBorder="1" applyAlignment="1">
      <alignment horizontal="left" vertical="top"/>
    </xf>
    <xf numFmtId="164" fontId="8" fillId="0" borderId="5" xfId="1" applyFont="1" applyBorder="1" applyAlignment="1">
      <alignment horizontal="left" vertical="top"/>
    </xf>
    <xf numFmtId="14" fontId="9" fillId="0" borderId="6" xfId="0" applyNumberFormat="1" applyFont="1" applyBorder="1" applyAlignment="1">
      <alignment horizontal="left" vertical="top"/>
    </xf>
    <xf numFmtId="164" fontId="16" fillId="0" borderId="7" xfId="1" applyFont="1" applyFill="1" applyBorder="1" applyAlignment="1">
      <alignment horizontal="left" vertical="top"/>
    </xf>
    <xf numFmtId="0" fontId="9" fillId="0" borderId="15" xfId="0" applyFont="1" applyBorder="1" applyAlignment="1">
      <alignment horizontal="left" vertical="top"/>
    </xf>
    <xf numFmtId="0" fontId="9" fillId="0" borderId="15" xfId="0" applyFont="1" applyBorder="1" applyAlignment="1">
      <alignment horizontal="left" vertical="top" wrapText="1"/>
    </xf>
    <xf numFmtId="164" fontId="9" fillId="0" borderId="15" xfId="1" applyFont="1" applyFill="1" applyBorder="1" applyAlignment="1">
      <alignment horizontal="left" vertical="top"/>
    </xf>
    <xf numFmtId="14" fontId="17" fillId="0" borderId="6" xfId="0" applyNumberFormat="1" applyFont="1" applyBorder="1" applyAlignment="1">
      <alignment horizontal="left" vertical="top"/>
    </xf>
    <xf numFmtId="0" fontId="17" fillId="0" borderId="15" xfId="0" applyFont="1" applyBorder="1" applyAlignment="1">
      <alignment horizontal="left" vertical="top"/>
    </xf>
    <xf numFmtId="0" fontId="17" fillId="0" borderId="15" xfId="0" applyFont="1" applyBorder="1" applyAlignment="1">
      <alignment horizontal="left" vertical="top" wrapText="1"/>
    </xf>
    <xf numFmtId="164" fontId="17" fillId="0" borderId="15" xfId="0" applyNumberFormat="1" applyFont="1" applyBorder="1" applyAlignment="1">
      <alignment horizontal="left" vertical="top"/>
    </xf>
    <xf numFmtId="14" fontId="9" fillId="3" borderId="6" xfId="0" applyNumberFormat="1" applyFont="1" applyFill="1" applyBorder="1" applyAlignment="1">
      <alignment horizontal="left" vertical="top"/>
    </xf>
    <xf numFmtId="0" fontId="9" fillId="3" borderId="1" xfId="0" applyFont="1" applyFill="1" applyBorder="1" applyAlignment="1">
      <alignment horizontal="left" vertical="top"/>
    </xf>
    <xf numFmtId="0" fontId="9" fillId="3" borderId="1" xfId="0" applyFont="1" applyFill="1" applyBorder="1" applyAlignment="1">
      <alignment horizontal="left" vertical="top" wrapText="1"/>
    </xf>
    <xf numFmtId="164" fontId="9" fillId="3" borderId="1" xfId="1" applyFont="1" applyFill="1" applyBorder="1" applyAlignment="1">
      <alignment horizontal="left" vertical="top"/>
    </xf>
    <xf numFmtId="164" fontId="16" fillId="3" borderId="7" xfId="1" applyFont="1" applyFill="1" applyBorder="1" applyAlignment="1">
      <alignment horizontal="left" vertical="top"/>
    </xf>
    <xf numFmtId="14" fontId="9" fillId="3" borderId="8" xfId="0" applyNumberFormat="1" applyFont="1" applyFill="1" applyBorder="1" applyAlignment="1">
      <alignment horizontal="left" vertical="top"/>
    </xf>
    <xf numFmtId="0" fontId="9" fillId="3" borderId="9" xfId="0" applyFont="1" applyFill="1" applyBorder="1" applyAlignment="1">
      <alignment horizontal="left" vertical="top"/>
    </xf>
    <xf numFmtId="0" fontId="9" fillId="3" borderId="9" xfId="0" applyFont="1" applyFill="1" applyBorder="1" applyAlignment="1">
      <alignment horizontal="left" vertical="top" wrapText="1"/>
    </xf>
    <xf numFmtId="164" fontId="9" fillId="3" borderId="9" xfId="1" applyFont="1" applyFill="1" applyBorder="1" applyAlignment="1">
      <alignment horizontal="left" vertical="top"/>
    </xf>
    <xf numFmtId="164" fontId="16" fillId="3" borderId="10" xfId="1" applyFont="1" applyFill="1" applyBorder="1" applyAlignment="1">
      <alignment horizontal="left" vertical="top"/>
    </xf>
    <xf numFmtId="164" fontId="9" fillId="0" borderId="0" xfId="1" applyFont="1" applyFill="1" applyBorder="1" applyAlignment="1">
      <alignment vertical="top"/>
    </xf>
    <xf numFmtId="0" fontId="9" fillId="5" borderId="1" xfId="0" applyFont="1" applyFill="1" applyBorder="1" applyAlignment="1">
      <alignment horizontal="left" vertical="top"/>
    </xf>
    <xf numFmtId="8" fontId="9" fillId="0" borderId="1" xfId="0" applyNumberFormat="1" applyFont="1" applyBorder="1" applyAlignment="1">
      <alignment horizontal="right" vertical="top"/>
    </xf>
    <xf numFmtId="0" fontId="8" fillId="0" borderId="2" xfId="0" applyFont="1" applyBorder="1" applyAlignment="1">
      <alignment horizontal="center" vertical="top"/>
    </xf>
    <xf numFmtId="0" fontId="8" fillId="0" borderId="13" xfId="0" applyFont="1" applyBorder="1" applyAlignment="1">
      <alignment horizontal="center" vertical="top"/>
    </xf>
    <xf numFmtId="0" fontId="8" fillId="0" borderId="14" xfId="0" applyFont="1" applyBorder="1" applyAlignment="1">
      <alignment horizontal="center" vertical="top"/>
    </xf>
    <xf numFmtId="0" fontId="8" fillId="0" borderId="15" xfId="0" applyFont="1" applyBorder="1" applyAlignment="1">
      <alignment horizontal="center" vertical="top"/>
    </xf>
    <xf numFmtId="14" fontId="4" fillId="0" borderId="0" xfId="0" applyNumberFormat="1" applyFont="1" applyAlignment="1">
      <alignment horizontal="left" vertical="top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11893"/>
      <color rgb="FF043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106D3-03B4-4E48-B56C-E48D90CAC3A4}">
  <sheetPr>
    <pageSetUpPr fitToPage="1"/>
  </sheetPr>
  <dimension ref="A1:I94"/>
  <sheetViews>
    <sheetView zoomScale="130" zoomScaleNormal="130" workbookViewId="0">
      <pane xSplit="1" ySplit="2" topLeftCell="B70" activePane="bottomRight" state="frozen"/>
      <selection pane="topRight" activeCell="B1" sqref="B1"/>
      <selection pane="bottomLeft" activeCell="A4" sqref="A4"/>
      <selection pane="bottomRight" activeCell="A79" sqref="A79:F84"/>
    </sheetView>
  </sheetViews>
  <sheetFormatPr baseColWidth="10" defaultColWidth="8.83203125" defaultRowHeight="13" x14ac:dyDescent="0.2"/>
  <cols>
    <col min="1" max="1" width="14.6640625" style="17" customWidth="1"/>
    <col min="2" max="2" width="25.83203125" style="5" customWidth="1"/>
    <col min="3" max="3" width="44.83203125" style="5" customWidth="1"/>
    <col min="4" max="6" width="13.6640625" style="16" customWidth="1"/>
    <col min="7" max="7" width="9.33203125" style="5" customWidth="1"/>
    <col min="8" max="8" width="15" style="5" customWidth="1"/>
    <col min="9" max="9" width="11" style="5" customWidth="1"/>
    <col min="10" max="10" width="11.33203125" style="5" bestFit="1" customWidth="1"/>
    <col min="11" max="16384" width="8.83203125" style="5"/>
  </cols>
  <sheetData>
    <row r="1" spans="1:9" x14ac:dyDescent="0.2">
      <c r="A1" s="80" t="s">
        <v>89</v>
      </c>
      <c r="B1" s="80"/>
      <c r="C1" s="80"/>
      <c r="D1" s="80"/>
      <c r="E1" s="80"/>
      <c r="F1" s="80"/>
      <c r="G1" s="80"/>
      <c r="H1" s="80"/>
    </row>
    <row r="2" spans="1:9" x14ac:dyDescent="0.2">
      <c r="A2" s="6" t="s">
        <v>11</v>
      </c>
      <c r="B2" s="7" t="s">
        <v>0</v>
      </c>
      <c r="C2" s="7" t="s">
        <v>1</v>
      </c>
      <c r="D2" s="8" t="s">
        <v>2</v>
      </c>
      <c r="E2" s="8" t="s">
        <v>3</v>
      </c>
      <c r="F2" s="8" t="s">
        <v>4</v>
      </c>
      <c r="G2" s="7" t="s">
        <v>5</v>
      </c>
      <c r="H2" s="8" t="s">
        <v>9</v>
      </c>
    </row>
    <row r="3" spans="1:9" x14ac:dyDescent="0.2">
      <c r="A3" s="9"/>
      <c r="B3" s="10"/>
      <c r="C3" s="10"/>
      <c r="D3" s="11"/>
      <c r="E3" s="11"/>
      <c r="F3" s="11"/>
      <c r="G3" s="10"/>
      <c r="H3" s="12">
        <v>22410.5</v>
      </c>
      <c r="I3" s="5" t="s">
        <v>88</v>
      </c>
    </row>
    <row r="4" spans="1:9" ht="14" x14ac:dyDescent="0.15">
      <c r="A4" s="9">
        <v>46058</v>
      </c>
      <c r="B4" s="13" t="s">
        <v>27</v>
      </c>
      <c r="C4" s="25" t="s">
        <v>28</v>
      </c>
      <c r="D4" s="12">
        <v>1384.8</v>
      </c>
      <c r="E4" s="12">
        <v>230.8</v>
      </c>
      <c r="F4" s="12">
        <v>1154</v>
      </c>
      <c r="G4" s="14" t="s">
        <v>18</v>
      </c>
      <c r="H4" s="12">
        <f>H3-D4</f>
        <v>21025.7</v>
      </c>
    </row>
    <row r="5" spans="1:9" ht="14" x14ac:dyDescent="0.15">
      <c r="A5" s="9">
        <v>46058</v>
      </c>
      <c r="B5" s="13" t="s">
        <v>29</v>
      </c>
      <c r="C5" s="25" t="s">
        <v>30</v>
      </c>
      <c r="D5" s="12">
        <v>48</v>
      </c>
      <c r="E5" s="12">
        <v>8</v>
      </c>
      <c r="F5" s="12">
        <v>40</v>
      </c>
      <c r="G5" s="14" t="s">
        <v>18</v>
      </c>
      <c r="H5" s="12">
        <f t="shared" ref="H5:H58" si="0">H4-D5</f>
        <v>20977.7</v>
      </c>
    </row>
    <row r="6" spans="1:9" ht="14" x14ac:dyDescent="0.15">
      <c r="A6" s="9">
        <v>46069</v>
      </c>
      <c r="B6" s="13" t="s">
        <v>31</v>
      </c>
      <c r="C6" s="24" t="s">
        <v>32</v>
      </c>
      <c r="D6" s="12">
        <v>109.88</v>
      </c>
      <c r="E6" s="12">
        <v>0</v>
      </c>
      <c r="F6" s="12">
        <v>109.88</v>
      </c>
      <c r="G6" s="14" t="s">
        <v>18</v>
      </c>
      <c r="H6" s="12">
        <f t="shared" si="0"/>
        <v>20867.82</v>
      </c>
    </row>
    <row r="7" spans="1:9" ht="14" x14ac:dyDescent="0.15">
      <c r="A7" s="9">
        <v>46069</v>
      </c>
      <c r="B7" s="13" t="s">
        <v>33</v>
      </c>
      <c r="C7" s="24" t="s">
        <v>32</v>
      </c>
      <c r="D7" s="12">
        <v>294.08999999999997</v>
      </c>
      <c r="E7" s="12"/>
      <c r="F7" s="12">
        <v>294.08999999999997</v>
      </c>
      <c r="G7" s="14" t="s">
        <v>18</v>
      </c>
      <c r="H7" s="12">
        <f t="shared" si="0"/>
        <v>20573.73</v>
      </c>
    </row>
    <row r="8" spans="1:9" ht="14" x14ac:dyDescent="0.15">
      <c r="A8" s="9">
        <v>46069</v>
      </c>
      <c r="B8" s="13" t="s">
        <v>33</v>
      </c>
      <c r="C8" s="24" t="s">
        <v>34</v>
      </c>
      <c r="D8" s="12">
        <v>145.30000000000001</v>
      </c>
      <c r="E8" s="12"/>
      <c r="F8" s="12">
        <v>145.30000000000001</v>
      </c>
      <c r="G8" s="14" t="s">
        <v>18</v>
      </c>
      <c r="H8" s="12">
        <f t="shared" si="0"/>
        <v>20428.43</v>
      </c>
    </row>
    <row r="9" spans="1:9" ht="14" x14ac:dyDescent="0.15">
      <c r="A9" s="9">
        <v>46069</v>
      </c>
      <c r="B9" s="10" t="s">
        <v>33</v>
      </c>
      <c r="C9" s="24" t="s">
        <v>35</v>
      </c>
      <c r="D9" s="12">
        <v>1.1299999999999999</v>
      </c>
      <c r="E9" s="12"/>
      <c r="F9" s="12">
        <v>1.1299999999999999</v>
      </c>
      <c r="G9" s="14" t="s">
        <v>18</v>
      </c>
      <c r="H9" s="12">
        <f t="shared" si="0"/>
        <v>20427.3</v>
      </c>
    </row>
    <row r="10" spans="1:9" ht="14" x14ac:dyDescent="0.15">
      <c r="A10" s="9">
        <v>46069</v>
      </c>
      <c r="B10" s="10" t="s">
        <v>31</v>
      </c>
      <c r="C10" s="24" t="s">
        <v>36</v>
      </c>
      <c r="D10" s="12">
        <v>31.52</v>
      </c>
      <c r="E10" s="12"/>
      <c r="F10" s="12">
        <v>31.52</v>
      </c>
      <c r="G10" s="14" t="s">
        <v>18</v>
      </c>
      <c r="H10" s="12">
        <f t="shared" si="0"/>
        <v>20395.78</v>
      </c>
    </row>
    <row r="11" spans="1:9" ht="14" x14ac:dyDescent="0.15">
      <c r="A11" s="9">
        <v>46069</v>
      </c>
      <c r="B11" s="10" t="s">
        <v>33</v>
      </c>
      <c r="C11" s="24" t="s">
        <v>36</v>
      </c>
      <c r="D11" s="12">
        <v>126.04</v>
      </c>
      <c r="E11" s="12"/>
      <c r="F11" s="12">
        <v>126.04</v>
      </c>
      <c r="G11" s="14" t="s">
        <v>18</v>
      </c>
      <c r="H11" s="12">
        <f t="shared" si="0"/>
        <v>20269.739999999998</v>
      </c>
    </row>
    <row r="12" spans="1:9" ht="14" x14ac:dyDescent="0.15">
      <c r="A12" s="9">
        <v>46069</v>
      </c>
      <c r="B12" s="13" t="s">
        <v>24</v>
      </c>
      <c r="C12" s="25" t="s">
        <v>37</v>
      </c>
      <c r="D12" s="12">
        <v>43.47</v>
      </c>
      <c r="E12" s="12"/>
      <c r="F12" s="12">
        <v>43.47</v>
      </c>
      <c r="G12" s="14" t="s">
        <v>18</v>
      </c>
      <c r="H12" s="12">
        <f t="shared" si="0"/>
        <v>20226.269999999997</v>
      </c>
    </row>
    <row r="13" spans="1:9" ht="14" x14ac:dyDescent="0.15">
      <c r="A13" s="9">
        <v>46069</v>
      </c>
      <c r="B13" s="13" t="s">
        <v>38</v>
      </c>
      <c r="C13" s="25" t="s">
        <v>39</v>
      </c>
      <c r="D13" s="12">
        <v>877.49</v>
      </c>
      <c r="E13" s="12"/>
      <c r="F13" s="12">
        <v>877.49</v>
      </c>
      <c r="G13" s="14" t="s">
        <v>18</v>
      </c>
      <c r="H13" s="12">
        <f t="shared" si="0"/>
        <v>19348.779999999995</v>
      </c>
    </row>
    <row r="14" spans="1:9" ht="14" x14ac:dyDescent="0.15">
      <c r="A14" s="9">
        <v>46070</v>
      </c>
      <c r="B14" s="10" t="s">
        <v>17</v>
      </c>
      <c r="C14" s="25" t="s">
        <v>19</v>
      </c>
      <c r="D14" s="12">
        <v>4.25</v>
      </c>
      <c r="E14" s="12"/>
      <c r="F14" s="12">
        <v>4.25</v>
      </c>
      <c r="G14" s="14" t="s">
        <v>18</v>
      </c>
      <c r="H14" s="12">
        <f t="shared" si="0"/>
        <v>19344.529999999995</v>
      </c>
    </row>
    <row r="15" spans="1:9" ht="14" x14ac:dyDescent="0.15">
      <c r="A15" s="9">
        <v>46077</v>
      </c>
      <c r="B15" s="13" t="s">
        <v>29</v>
      </c>
      <c r="C15" s="25" t="s">
        <v>30</v>
      </c>
      <c r="D15" s="12">
        <v>36</v>
      </c>
      <c r="E15" s="12">
        <v>6</v>
      </c>
      <c r="F15" s="12">
        <v>30</v>
      </c>
      <c r="G15" s="14" t="s">
        <v>18</v>
      </c>
      <c r="H15" s="12">
        <f t="shared" si="0"/>
        <v>19308.529999999995</v>
      </c>
    </row>
    <row r="16" spans="1:9" ht="14" x14ac:dyDescent="0.15">
      <c r="A16" s="9">
        <v>46090</v>
      </c>
      <c r="B16" s="13" t="s">
        <v>40</v>
      </c>
      <c r="C16" s="25" t="s">
        <v>41</v>
      </c>
      <c r="D16" s="12">
        <v>80</v>
      </c>
      <c r="E16" s="12"/>
      <c r="F16" s="12">
        <v>80</v>
      </c>
      <c r="G16" s="14" t="s">
        <v>18</v>
      </c>
      <c r="H16" s="12">
        <f t="shared" si="0"/>
        <v>19228.529999999995</v>
      </c>
    </row>
    <row r="17" spans="1:8" ht="14" x14ac:dyDescent="0.15">
      <c r="A17" s="9">
        <v>46090</v>
      </c>
      <c r="B17" s="13" t="s">
        <v>40</v>
      </c>
      <c r="C17" s="25" t="s">
        <v>42</v>
      </c>
      <c r="D17" s="12">
        <v>146.68</v>
      </c>
      <c r="E17" s="12">
        <v>24.45</v>
      </c>
      <c r="F17" s="12">
        <v>122.23</v>
      </c>
      <c r="G17" s="14" t="s">
        <v>18</v>
      </c>
      <c r="H17" s="12">
        <f t="shared" si="0"/>
        <v>19081.849999999995</v>
      </c>
    </row>
    <row r="18" spans="1:8" ht="14" x14ac:dyDescent="0.15">
      <c r="A18" s="9">
        <v>46097</v>
      </c>
      <c r="B18" s="13" t="s">
        <v>43</v>
      </c>
      <c r="C18" s="24" t="s">
        <v>44</v>
      </c>
      <c r="D18" s="12">
        <v>73.5</v>
      </c>
      <c r="E18" s="12"/>
      <c r="F18" s="12">
        <v>73.5</v>
      </c>
      <c r="G18" s="14" t="s">
        <v>18</v>
      </c>
      <c r="H18" s="12">
        <f t="shared" si="0"/>
        <v>19008.349999999995</v>
      </c>
    </row>
    <row r="19" spans="1:8" ht="14" x14ac:dyDescent="0.15">
      <c r="A19" s="9">
        <v>46097</v>
      </c>
      <c r="B19" s="13" t="s">
        <v>45</v>
      </c>
      <c r="C19" s="24" t="s">
        <v>44</v>
      </c>
      <c r="D19" s="12">
        <v>294.14</v>
      </c>
      <c r="E19" s="12"/>
      <c r="F19" s="12">
        <v>294.14</v>
      </c>
      <c r="G19" s="14" t="s">
        <v>18</v>
      </c>
      <c r="H19" s="12">
        <f t="shared" si="0"/>
        <v>18714.209999999995</v>
      </c>
    </row>
    <row r="20" spans="1:8" ht="14" x14ac:dyDescent="0.15">
      <c r="A20" s="9">
        <v>46097</v>
      </c>
      <c r="B20" s="10" t="s">
        <v>45</v>
      </c>
      <c r="C20" s="24" t="s">
        <v>46</v>
      </c>
      <c r="D20" s="12">
        <v>2.25</v>
      </c>
      <c r="E20" s="12"/>
      <c r="F20" s="12">
        <v>2.25</v>
      </c>
      <c r="G20" s="14" t="s">
        <v>18</v>
      </c>
      <c r="H20" s="12">
        <f t="shared" si="0"/>
        <v>18711.959999999995</v>
      </c>
    </row>
    <row r="21" spans="1:8" ht="14" x14ac:dyDescent="0.15">
      <c r="A21" s="9">
        <v>46097</v>
      </c>
      <c r="B21" s="10" t="s">
        <v>31</v>
      </c>
      <c r="C21" s="24" t="s">
        <v>47</v>
      </c>
      <c r="D21" s="12">
        <v>31.5</v>
      </c>
      <c r="E21" s="12"/>
      <c r="F21" s="12">
        <v>31.5</v>
      </c>
      <c r="G21" s="14" t="s">
        <v>18</v>
      </c>
      <c r="H21" s="12">
        <f t="shared" si="0"/>
        <v>18680.459999999995</v>
      </c>
    </row>
    <row r="22" spans="1:8" ht="14" x14ac:dyDescent="0.15">
      <c r="A22" s="9">
        <v>46097</v>
      </c>
      <c r="B22" s="10" t="s">
        <v>33</v>
      </c>
      <c r="C22" s="24" t="s">
        <v>47</v>
      </c>
      <c r="D22" s="12">
        <v>126.06</v>
      </c>
      <c r="E22" s="12"/>
      <c r="F22" s="12">
        <v>126.06</v>
      </c>
      <c r="G22" s="14" t="s">
        <v>18</v>
      </c>
      <c r="H22" s="12">
        <f t="shared" si="0"/>
        <v>18554.399999999994</v>
      </c>
    </row>
    <row r="23" spans="1:8" ht="14" x14ac:dyDescent="0.15">
      <c r="A23" s="9">
        <v>46097</v>
      </c>
      <c r="B23" s="13" t="s">
        <v>24</v>
      </c>
      <c r="C23" s="25" t="s">
        <v>48</v>
      </c>
      <c r="D23" s="12">
        <v>16.23</v>
      </c>
      <c r="E23" s="12"/>
      <c r="F23" s="12">
        <v>16.23</v>
      </c>
      <c r="G23" s="14" t="s">
        <v>18</v>
      </c>
      <c r="H23" s="12">
        <f t="shared" si="0"/>
        <v>18538.169999999995</v>
      </c>
    </row>
    <row r="24" spans="1:8" ht="14" x14ac:dyDescent="0.15">
      <c r="A24" s="9">
        <v>46097</v>
      </c>
      <c r="B24" s="13" t="s">
        <v>25</v>
      </c>
      <c r="C24" s="25" t="s">
        <v>49</v>
      </c>
      <c r="D24" s="12">
        <v>5.96</v>
      </c>
      <c r="E24" s="12">
        <v>0.99</v>
      </c>
      <c r="F24" s="12">
        <v>4.97</v>
      </c>
      <c r="G24" s="14" t="s">
        <v>18</v>
      </c>
      <c r="H24" s="12">
        <f t="shared" si="0"/>
        <v>18532.209999999995</v>
      </c>
    </row>
    <row r="25" spans="1:8" ht="14" x14ac:dyDescent="0.15">
      <c r="A25" s="9">
        <v>46097</v>
      </c>
      <c r="B25" s="13" t="s">
        <v>26</v>
      </c>
      <c r="C25" s="25" t="s">
        <v>50</v>
      </c>
      <c r="D25" s="12">
        <v>5.99</v>
      </c>
      <c r="E25" s="12">
        <v>1</v>
      </c>
      <c r="F25" s="12">
        <v>4.99</v>
      </c>
      <c r="G25" s="14" t="s">
        <v>18</v>
      </c>
      <c r="H25" s="12">
        <f t="shared" si="0"/>
        <v>18526.219999999994</v>
      </c>
    </row>
    <row r="26" spans="1:8" ht="14" x14ac:dyDescent="0.15">
      <c r="A26" s="9">
        <v>46098</v>
      </c>
      <c r="B26" s="13" t="s">
        <v>17</v>
      </c>
      <c r="C26" s="25" t="s">
        <v>19</v>
      </c>
      <c r="D26" s="12">
        <v>4.25</v>
      </c>
      <c r="E26" s="12"/>
      <c r="F26" s="12">
        <v>4.25</v>
      </c>
      <c r="G26" s="14" t="s">
        <v>18</v>
      </c>
      <c r="H26" s="12">
        <f t="shared" si="0"/>
        <v>18521.969999999994</v>
      </c>
    </row>
    <row r="27" spans="1:8" ht="14" x14ac:dyDescent="0.15">
      <c r="A27" s="9">
        <v>46100</v>
      </c>
      <c r="B27" s="13" t="s">
        <v>51</v>
      </c>
      <c r="C27" s="25" t="s">
        <v>52</v>
      </c>
      <c r="D27" s="12">
        <v>494.2</v>
      </c>
      <c r="E27" s="12">
        <v>82.36</v>
      </c>
      <c r="F27" s="12">
        <v>411.84</v>
      </c>
      <c r="G27" s="14" t="s">
        <v>18</v>
      </c>
      <c r="H27" s="12">
        <f t="shared" si="0"/>
        <v>18027.769999999993</v>
      </c>
    </row>
    <row r="28" spans="1:8" ht="14" x14ac:dyDescent="0.15">
      <c r="A28" s="9">
        <v>46125</v>
      </c>
      <c r="B28" s="13" t="s">
        <v>56</v>
      </c>
      <c r="C28" s="24" t="s">
        <v>57</v>
      </c>
      <c r="D28" s="12">
        <v>73.5</v>
      </c>
      <c r="E28" s="12"/>
      <c r="F28" s="12">
        <v>73.5</v>
      </c>
      <c r="G28" s="14" t="s">
        <v>18</v>
      </c>
      <c r="H28" s="12">
        <f t="shared" si="0"/>
        <v>17954.269999999993</v>
      </c>
    </row>
    <row r="29" spans="1:8" ht="14" x14ac:dyDescent="0.15">
      <c r="A29" s="9">
        <v>46125</v>
      </c>
      <c r="B29" s="13" t="s">
        <v>58</v>
      </c>
      <c r="C29" s="24" t="s">
        <v>57</v>
      </c>
      <c r="D29" s="12">
        <v>294.14</v>
      </c>
      <c r="E29" s="12"/>
      <c r="F29" s="12">
        <v>294.14</v>
      </c>
      <c r="G29" s="14" t="s">
        <v>18</v>
      </c>
      <c r="H29" s="12">
        <f t="shared" si="0"/>
        <v>17660.129999999994</v>
      </c>
    </row>
    <row r="30" spans="1:8" ht="14" x14ac:dyDescent="0.15">
      <c r="A30" s="9">
        <v>46125</v>
      </c>
      <c r="B30" s="10" t="s">
        <v>58</v>
      </c>
      <c r="C30" s="24" t="s">
        <v>59</v>
      </c>
      <c r="D30" s="12">
        <v>14.18</v>
      </c>
      <c r="E30" s="12"/>
      <c r="F30" s="12">
        <v>14.18</v>
      </c>
      <c r="G30" s="14" t="s">
        <v>18</v>
      </c>
      <c r="H30" s="12">
        <f t="shared" si="0"/>
        <v>17645.949999999993</v>
      </c>
    </row>
    <row r="31" spans="1:8" ht="14" x14ac:dyDescent="0.15">
      <c r="A31" s="9">
        <v>46125</v>
      </c>
      <c r="B31" s="10" t="s">
        <v>60</v>
      </c>
      <c r="C31" s="24" t="s">
        <v>61</v>
      </c>
      <c r="D31" s="12">
        <v>31.5</v>
      </c>
      <c r="E31" s="12"/>
      <c r="F31" s="12">
        <v>31.5</v>
      </c>
      <c r="G31" s="14" t="s">
        <v>18</v>
      </c>
      <c r="H31" s="12">
        <f t="shared" si="0"/>
        <v>17614.449999999993</v>
      </c>
    </row>
    <row r="32" spans="1:8" ht="14" x14ac:dyDescent="0.15">
      <c r="A32" s="9">
        <v>46125</v>
      </c>
      <c r="B32" s="10" t="s">
        <v>58</v>
      </c>
      <c r="C32" s="24" t="s">
        <v>61</v>
      </c>
      <c r="D32" s="12">
        <v>126.06</v>
      </c>
      <c r="E32" s="12"/>
      <c r="F32" s="12">
        <v>126.06</v>
      </c>
      <c r="G32" s="14" t="s">
        <v>18</v>
      </c>
      <c r="H32" s="12">
        <f t="shared" si="0"/>
        <v>17488.389999999992</v>
      </c>
    </row>
    <row r="33" spans="1:8" ht="14" x14ac:dyDescent="0.15">
      <c r="A33" s="9">
        <v>46125</v>
      </c>
      <c r="B33" s="13" t="s">
        <v>24</v>
      </c>
      <c r="C33" s="25" t="s">
        <v>62</v>
      </c>
      <c r="D33" s="12">
        <v>16.23</v>
      </c>
      <c r="E33" s="12"/>
      <c r="F33" s="12">
        <v>16.23</v>
      </c>
      <c r="G33" s="14" t="s">
        <v>18</v>
      </c>
      <c r="H33" s="12">
        <f t="shared" si="0"/>
        <v>17472.159999999993</v>
      </c>
    </row>
    <row r="34" spans="1:8" ht="14" x14ac:dyDescent="0.15">
      <c r="A34" s="9">
        <v>46125</v>
      </c>
      <c r="B34" s="13" t="s">
        <v>63</v>
      </c>
      <c r="C34" s="24" t="s">
        <v>64</v>
      </c>
      <c r="D34" s="12">
        <v>75.180000000000007</v>
      </c>
      <c r="E34" s="12">
        <v>12.53</v>
      </c>
      <c r="F34" s="12">
        <v>62.650000000000006</v>
      </c>
      <c r="G34" s="14" t="s">
        <v>18</v>
      </c>
      <c r="H34" s="12">
        <f t="shared" si="0"/>
        <v>17396.979999999992</v>
      </c>
    </row>
    <row r="35" spans="1:8" ht="14" x14ac:dyDescent="0.15">
      <c r="A35" s="9">
        <v>46125</v>
      </c>
      <c r="B35" s="13" t="s">
        <v>53</v>
      </c>
      <c r="C35" s="24" t="s">
        <v>65</v>
      </c>
      <c r="D35" s="12">
        <v>492</v>
      </c>
      <c r="E35" s="12">
        <v>82</v>
      </c>
      <c r="F35" s="12">
        <v>410</v>
      </c>
      <c r="G35" s="14" t="s">
        <v>18</v>
      </c>
      <c r="H35" s="12">
        <f t="shared" si="0"/>
        <v>16904.979999999992</v>
      </c>
    </row>
    <row r="36" spans="1:8" ht="14" x14ac:dyDescent="0.15">
      <c r="A36" s="9">
        <v>46125</v>
      </c>
      <c r="B36" s="13" t="s">
        <v>20</v>
      </c>
      <c r="C36" s="24" t="s">
        <v>66</v>
      </c>
      <c r="D36" s="12">
        <v>101.25</v>
      </c>
      <c r="E36" s="12"/>
      <c r="F36" s="12">
        <v>101.25</v>
      </c>
      <c r="G36" s="14" t="s">
        <v>18</v>
      </c>
      <c r="H36" s="12">
        <f t="shared" si="0"/>
        <v>16803.729999999992</v>
      </c>
    </row>
    <row r="37" spans="1:8" ht="14" x14ac:dyDescent="0.15">
      <c r="A37" s="9">
        <v>46125</v>
      </c>
      <c r="B37" s="13" t="s">
        <v>67</v>
      </c>
      <c r="C37" s="24" t="s">
        <v>68</v>
      </c>
      <c r="D37" s="12">
        <v>4.75</v>
      </c>
      <c r="E37" s="12"/>
      <c r="F37" s="12">
        <v>4.75</v>
      </c>
      <c r="G37" s="14" t="s">
        <v>18</v>
      </c>
      <c r="H37" s="12">
        <f t="shared" si="0"/>
        <v>16798.979999999992</v>
      </c>
    </row>
    <row r="38" spans="1:8" ht="14" x14ac:dyDescent="0.15">
      <c r="A38" s="9">
        <v>46125</v>
      </c>
      <c r="B38" s="13" t="s">
        <v>67</v>
      </c>
      <c r="C38" s="24" t="s">
        <v>69</v>
      </c>
      <c r="D38" s="12">
        <v>7.99</v>
      </c>
      <c r="E38" s="12">
        <v>1.33</v>
      </c>
      <c r="F38" s="12">
        <v>6.66</v>
      </c>
      <c r="G38" s="14" t="s">
        <v>18</v>
      </c>
      <c r="H38" s="12">
        <f t="shared" si="0"/>
        <v>16790.989999999991</v>
      </c>
    </row>
    <row r="39" spans="1:8" ht="14" x14ac:dyDescent="0.2">
      <c r="A39" s="9">
        <v>46127</v>
      </c>
      <c r="B39" s="13" t="s">
        <v>70</v>
      </c>
      <c r="C39" s="24" t="s">
        <v>71</v>
      </c>
      <c r="D39" s="12">
        <v>150</v>
      </c>
      <c r="E39" s="12"/>
      <c r="F39" s="12">
        <v>150</v>
      </c>
      <c r="G39" s="53" t="s">
        <v>85</v>
      </c>
      <c r="H39" s="12">
        <f t="shared" si="0"/>
        <v>16640.989999999991</v>
      </c>
    </row>
    <row r="40" spans="1:8" ht="14" x14ac:dyDescent="0.15">
      <c r="A40" s="9">
        <v>46132</v>
      </c>
      <c r="B40" s="13" t="s">
        <v>72</v>
      </c>
      <c r="C40" s="51" t="s">
        <v>73</v>
      </c>
      <c r="D40" s="12">
        <v>1041.08</v>
      </c>
      <c r="E40" s="12">
        <v>173.52</v>
      </c>
      <c r="F40" s="12">
        <v>867.56</v>
      </c>
      <c r="G40" s="14" t="s">
        <v>18</v>
      </c>
      <c r="H40" s="12">
        <f t="shared" si="0"/>
        <v>15599.909999999991</v>
      </c>
    </row>
    <row r="41" spans="1:8" ht="14" x14ac:dyDescent="0.2">
      <c r="A41" s="9">
        <v>46132</v>
      </c>
      <c r="B41" s="13" t="s">
        <v>74</v>
      </c>
      <c r="C41" s="24" t="s">
        <v>75</v>
      </c>
      <c r="D41" s="12">
        <v>313.82</v>
      </c>
      <c r="E41" s="12"/>
      <c r="F41" s="12">
        <v>313.82</v>
      </c>
      <c r="G41" s="53" t="s">
        <v>85</v>
      </c>
      <c r="H41" s="12">
        <f t="shared" si="0"/>
        <v>15286.089999999991</v>
      </c>
    </row>
    <row r="42" spans="1:8" ht="14" x14ac:dyDescent="0.2">
      <c r="A42" s="9">
        <v>46132</v>
      </c>
      <c r="B42" s="13" t="s">
        <v>26</v>
      </c>
      <c r="C42" s="24" t="s">
        <v>76</v>
      </c>
      <c r="D42" s="12">
        <v>5.95</v>
      </c>
      <c r="E42" s="12"/>
      <c r="F42" s="12">
        <v>5.95</v>
      </c>
      <c r="G42" s="53" t="s">
        <v>85</v>
      </c>
      <c r="H42" s="12">
        <f t="shared" si="0"/>
        <v>15280.13999999999</v>
      </c>
    </row>
    <row r="43" spans="1:8" ht="14" x14ac:dyDescent="0.2">
      <c r="A43" s="9">
        <v>46132</v>
      </c>
      <c r="B43" s="13" t="s">
        <v>54</v>
      </c>
      <c r="C43" s="24" t="s">
        <v>77</v>
      </c>
      <c r="D43" s="12">
        <v>158</v>
      </c>
      <c r="E43" s="12"/>
      <c r="F43" s="12">
        <v>158</v>
      </c>
      <c r="G43" s="53" t="s">
        <v>85</v>
      </c>
      <c r="H43" s="12">
        <f t="shared" si="0"/>
        <v>15122.13999999999</v>
      </c>
    </row>
    <row r="44" spans="1:8" ht="14" x14ac:dyDescent="0.2">
      <c r="A44" s="9">
        <v>46132</v>
      </c>
      <c r="B44" s="13" t="s">
        <v>17</v>
      </c>
      <c r="C44" s="25" t="s">
        <v>19</v>
      </c>
      <c r="D44" s="12">
        <v>4.25</v>
      </c>
      <c r="E44" s="12"/>
      <c r="F44" s="12">
        <v>4.25</v>
      </c>
      <c r="G44" s="53" t="s">
        <v>85</v>
      </c>
      <c r="H44" s="12">
        <f t="shared" si="0"/>
        <v>15117.88999999999</v>
      </c>
    </row>
    <row r="45" spans="1:8" ht="14" x14ac:dyDescent="0.2">
      <c r="A45" s="9">
        <v>46136</v>
      </c>
      <c r="B45" s="13" t="s">
        <v>13</v>
      </c>
      <c r="C45" s="51" t="s">
        <v>79</v>
      </c>
      <c r="D45" s="12">
        <v>150.6</v>
      </c>
      <c r="E45" s="12"/>
      <c r="F45" s="12">
        <v>150.6</v>
      </c>
      <c r="G45" s="53" t="s">
        <v>85</v>
      </c>
      <c r="H45" s="12">
        <f t="shared" si="0"/>
        <v>14967.28999999999</v>
      </c>
    </row>
    <row r="46" spans="1:8" ht="14" x14ac:dyDescent="0.2">
      <c r="A46" s="9">
        <v>46149</v>
      </c>
      <c r="B46" s="13" t="s">
        <v>83</v>
      </c>
      <c r="C46" s="51" t="s">
        <v>84</v>
      </c>
      <c r="D46" s="12">
        <v>231</v>
      </c>
      <c r="E46" s="12">
        <v>38.5</v>
      </c>
      <c r="F46" s="12">
        <v>192.5</v>
      </c>
      <c r="G46" s="53" t="s">
        <v>85</v>
      </c>
      <c r="H46" s="12">
        <f t="shared" si="0"/>
        <v>14736.28999999999</v>
      </c>
    </row>
    <row r="47" spans="1:8" ht="14" x14ac:dyDescent="0.2">
      <c r="A47" s="23">
        <v>46160</v>
      </c>
      <c r="B47" s="13" t="s">
        <v>93</v>
      </c>
      <c r="C47" s="51" t="s">
        <v>94</v>
      </c>
      <c r="D47" s="12">
        <v>297.12</v>
      </c>
      <c r="E47" s="12"/>
      <c r="F47" s="12">
        <v>297.12</v>
      </c>
      <c r="G47" s="53" t="s">
        <v>85</v>
      </c>
      <c r="H47" s="12">
        <f t="shared" si="0"/>
        <v>14439.169999999989</v>
      </c>
    </row>
    <row r="48" spans="1:8" ht="14" x14ac:dyDescent="0.2">
      <c r="A48" s="23">
        <v>46160</v>
      </c>
      <c r="B48" s="13" t="s">
        <v>95</v>
      </c>
      <c r="C48" s="51" t="s">
        <v>94</v>
      </c>
      <c r="D48" s="12">
        <v>74.2</v>
      </c>
      <c r="E48" s="12"/>
      <c r="F48" s="12">
        <v>74.2</v>
      </c>
      <c r="G48" s="53" t="s">
        <v>85</v>
      </c>
      <c r="H48" s="12">
        <f t="shared" si="0"/>
        <v>14364.969999999988</v>
      </c>
    </row>
    <row r="49" spans="1:8" ht="14" x14ac:dyDescent="0.2">
      <c r="A49" s="23">
        <v>46160</v>
      </c>
      <c r="B49" s="13" t="s">
        <v>95</v>
      </c>
      <c r="C49" s="51" t="s">
        <v>96</v>
      </c>
      <c r="D49" s="12">
        <v>29.7</v>
      </c>
      <c r="E49" s="12"/>
      <c r="F49" s="12">
        <v>29.7</v>
      </c>
      <c r="G49" s="53" t="s">
        <v>85</v>
      </c>
      <c r="H49" s="12">
        <f t="shared" si="0"/>
        <v>14335.269999999988</v>
      </c>
    </row>
    <row r="50" spans="1:8" ht="14" x14ac:dyDescent="0.2">
      <c r="A50" s="23">
        <v>46160</v>
      </c>
      <c r="B50" s="13" t="s">
        <v>97</v>
      </c>
      <c r="C50" s="51" t="s">
        <v>98</v>
      </c>
      <c r="D50" s="12">
        <v>127.34</v>
      </c>
      <c r="E50" s="12"/>
      <c r="F50" s="12">
        <v>127.34</v>
      </c>
      <c r="G50" s="53" t="s">
        <v>85</v>
      </c>
      <c r="H50" s="12">
        <f t="shared" si="0"/>
        <v>14207.929999999988</v>
      </c>
    </row>
    <row r="51" spans="1:8" ht="14" x14ac:dyDescent="0.2">
      <c r="A51" s="23">
        <v>46160</v>
      </c>
      <c r="B51" s="13" t="s">
        <v>95</v>
      </c>
      <c r="C51" s="51" t="s">
        <v>98</v>
      </c>
      <c r="D51" s="12">
        <v>31.8</v>
      </c>
      <c r="E51" s="12"/>
      <c r="F51" s="12">
        <v>31.8</v>
      </c>
      <c r="G51" s="53" t="s">
        <v>85</v>
      </c>
      <c r="H51" s="12">
        <f t="shared" si="0"/>
        <v>14176.129999999988</v>
      </c>
    </row>
    <row r="52" spans="1:8" ht="14" x14ac:dyDescent="0.2">
      <c r="A52" s="23">
        <v>46160</v>
      </c>
      <c r="B52" s="13" t="s">
        <v>99</v>
      </c>
      <c r="C52" s="51" t="s">
        <v>100</v>
      </c>
      <c r="D52" s="12">
        <v>17.02</v>
      </c>
      <c r="E52" s="12"/>
      <c r="F52" s="12">
        <v>17.02</v>
      </c>
      <c r="G52" s="53" t="s">
        <v>85</v>
      </c>
      <c r="H52" s="12">
        <f t="shared" si="0"/>
        <v>14159.109999999988</v>
      </c>
    </row>
    <row r="53" spans="1:8" ht="14" x14ac:dyDescent="0.2">
      <c r="A53" s="23">
        <v>46160</v>
      </c>
      <c r="B53" s="13" t="s">
        <v>101</v>
      </c>
      <c r="C53" s="51" t="s">
        <v>86</v>
      </c>
      <c r="D53" s="12">
        <v>45</v>
      </c>
      <c r="E53" s="12">
        <v>7.5</v>
      </c>
      <c r="F53" s="12">
        <v>37.5</v>
      </c>
      <c r="G53" s="53" t="s">
        <v>85</v>
      </c>
      <c r="H53" s="12">
        <f t="shared" si="0"/>
        <v>14114.109999999988</v>
      </c>
    </row>
    <row r="54" spans="1:8" ht="14" x14ac:dyDescent="0.2">
      <c r="A54" s="23">
        <v>46160</v>
      </c>
      <c r="B54" s="13" t="s">
        <v>102</v>
      </c>
      <c r="C54" s="51" t="s">
        <v>103</v>
      </c>
      <c r="D54" s="12">
        <v>1107.52</v>
      </c>
      <c r="E54" s="12">
        <v>184.58</v>
      </c>
      <c r="F54" s="12">
        <v>922.93999999999994</v>
      </c>
      <c r="G54" s="53" t="s">
        <v>85</v>
      </c>
      <c r="H54" s="12">
        <f t="shared" si="0"/>
        <v>13006.589999999987</v>
      </c>
    </row>
    <row r="55" spans="1:8" ht="14" x14ac:dyDescent="0.2">
      <c r="A55" s="23">
        <v>46160</v>
      </c>
      <c r="B55" s="13" t="s">
        <v>25</v>
      </c>
      <c r="C55" s="51" t="s">
        <v>87</v>
      </c>
      <c r="D55" s="12">
        <v>9</v>
      </c>
      <c r="E55" s="12"/>
      <c r="F55" s="12">
        <v>9</v>
      </c>
      <c r="G55" s="53" t="s">
        <v>85</v>
      </c>
      <c r="H55" s="12">
        <f t="shared" si="0"/>
        <v>12997.589999999987</v>
      </c>
    </row>
    <row r="56" spans="1:8" ht="14" x14ac:dyDescent="0.2">
      <c r="A56" s="23">
        <v>46160</v>
      </c>
      <c r="B56" s="13" t="s">
        <v>104</v>
      </c>
      <c r="C56" s="51" t="s">
        <v>105</v>
      </c>
      <c r="D56" s="12">
        <v>30</v>
      </c>
      <c r="E56" s="12"/>
      <c r="F56" s="12">
        <v>30</v>
      </c>
      <c r="G56" s="53" t="s">
        <v>85</v>
      </c>
      <c r="H56" s="12">
        <f t="shared" si="0"/>
        <v>12967.589999999987</v>
      </c>
    </row>
    <row r="57" spans="1:8" ht="14" x14ac:dyDescent="0.2">
      <c r="A57" s="23">
        <v>46160</v>
      </c>
      <c r="B57" s="13" t="s">
        <v>22</v>
      </c>
      <c r="C57" s="51" t="s">
        <v>106</v>
      </c>
      <c r="D57" s="12">
        <v>23.64</v>
      </c>
      <c r="E57" s="12"/>
      <c r="F57" s="12">
        <v>23.64</v>
      </c>
      <c r="G57" s="53" t="s">
        <v>85</v>
      </c>
      <c r="H57" s="12">
        <f t="shared" si="0"/>
        <v>12943.949999999988</v>
      </c>
    </row>
    <row r="58" spans="1:8" ht="14" x14ac:dyDescent="0.2">
      <c r="A58" s="23">
        <v>46160</v>
      </c>
      <c r="B58" s="13" t="s">
        <v>26</v>
      </c>
      <c r="C58" s="51" t="s">
        <v>106</v>
      </c>
      <c r="D58" s="12">
        <v>51.77</v>
      </c>
      <c r="E58" s="12"/>
      <c r="F58" s="12">
        <v>51.77</v>
      </c>
      <c r="G58" s="53" t="s">
        <v>85</v>
      </c>
      <c r="H58" s="12">
        <f t="shared" si="0"/>
        <v>12892.179999999988</v>
      </c>
    </row>
    <row r="59" spans="1:8" ht="14" x14ac:dyDescent="0.2">
      <c r="A59" s="23">
        <v>46161</v>
      </c>
      <c r="B59" s="13" t="s">
        <v>17</v>
      </c>
      <c r="C59" s="51" t="s">
        <v>19</v>
      </c>
      <c r="D59" s="12">
        <v>4.25</v>
      </c>
      <c r="E59" s="12"/>
      <c r="F59" s="12">
        <v>4.25</v>
      </c>
      <c r="G59" s="53" t="s">
        <v>85</v>
      </c>
      <c r="H59" s="12">
        <f>H58-D59</f>
        <v>12887.929999999988</v>
      </c>
    </row>
    <row r="60" spans="1:8" x14ac:dyDescent="0.15">
      <c r="A60" s="23"/>
      <c r="B60" s="13"/>
      <c r="C60" s="51"/>
      <c r="D60" s="12"/>
      <c r="E60" s="12"/>
      <c r="F60" s="12"/>
      <c r="G60" s="14"/>
      <c r="H60" s="12"/>
    </row>
    <row r="61" spans="1:8" x14ac:dyDescent="0.15">
      <c r="A61" s="23"/>
      <c r="B61" s="13"/>
      <c r="C61" s="51"/>
      <c r="D61" s="12"/>
      <c r="E61" s="12"/>
      <c r="F61" s="12"/>
      <c r="G61" s="14"/>
      <c r="H61" s="12"/>
    </row>
    <row r="62" spans="1:8" x14ac:dyDescent="0.15">
      <c r="A62" s="23"/>
      <c r="B62" s="13"/>
      <c r="C62" s="51"/>
      <c r="D62" s="12"/>
      <c r="E62" s="12"/>
      <c r="F62" s="12"/>
      <c r="G62" s="14"/>
      <c r="H62" s="12"/>
    </row>
    <row r="63" spans="1:8" x14ac:dyDescent="0.15">
      <c r="A63" s="23"/>
      <c r="B63" s="13"/>
      <c r="C63" s="25"/>
      <c r="D63" s="12"/>
      <c r="E63" s="12"/>
      <c r="F63" s="12"/>
      <c r="G63" s="14"/>
      <c r="H63" s="12"/>
    </row>
    <row r="64" spans="1:8" x14ac:dyDescent="0.15">
      <c r="A64" s="23"/>
      <c r="B64" s="10"/>
      <c r="C64" s="10"/>
      <c r="D64" s="20"/>
      <c r="E64" s="20"/>
      <c r="F64" s="20"/>
      <c r="G64" s="21"/>
      <c r="H64" s="22"/>
    </row>
    <row r="65" spans="1:9" x14ac:dyDescent="0.2">
      <c r="A65" s="81" t="s">
        <v>90</v>
      </c>
      <c r="B65" s="82"/>
      <c r="C65" s="82"/>
      <c r="D65" s="82"/>
      <c r="E65" s="82"/>
      <c r="F65" s="82"/>
      <c r="G65" s="82"/>
      <c r="H65" s="83"/>
    </row>
    <row r="66" spans="1:9" x14ac:dyDescent="0.2">
      <c r="A66" s="9"/>
      <c r="B66" s="10"/>
      <c r="C66" s="10"/>
      <c r="D66" s="8" t="s">
        <v>2</v>
      </c>
      <c r="E66" s="8" t="s">
        <v>3</v>
      </c>
      <c r="F66" s="8" t="s">
        <v>4</v>
      </c>
      <c r="G66" s="7" t="s">
        <v>5</v>
      </c>
      <c r="H66" s="79">
        <f>H59</f>
        <v>12887.929999999988</v>
      </c>
    </row>
    <row r="67" spans="1:9" ht="14" x14ac:dyDescent="0.2">
      <c r="A67" s="9">
        <v>46122</v>
      </c>
      <c r="B67" s="13" t="s">
        <v>21</v>
      </c>
      <c r="C67" s="24" t="s">
        <v>55</v>
      </c>
      <c r="D67" s="12">
        <v>13750</v>
      </c>
      <c r="E67" s="12">
        <v>0</v>
      </c>
      <c r="F67" s="12">
        <f t="shared" ref="F67:F71" si="1">D67-E67</f>
        <v>13750</v>
      </c>
      <c r="G67" s="78" t="s">
        <v>85</v>
      </c>
      <c r="H67" s="79">
        <f>H66+D67</f>
        <v>26637.929999999986</v>
      </c>
    </row>
    <row r="68" spans="1:9" ht="14" x14ac:dyDescent="0.2">
      <c r="A68" s="9">
        <v>46135</v>
      </c>
      <c r="B68" s="13" t="s">
        <v>21</v>
      </c>
      <c r="C68" s="24" t="s">
        <v>78</v>
      </c>
      <c r="D68" s="12">
        <v>8.33</v>
      </c>
      <c r="E68" s="12">
        <v>0</v>
      </c>
      <c r="F68" s="12">
        <f t="shared" si="1"/>
        <v>8.33</v>
      </c>
      <c r="G68" s="78" t="s">
        <v>85</v>
      </c>
      <c r="H68" s="79">
        <f t="shared" ref="H68:H73" si="2">H67+D68</f>
        <v>26646.259999999987</v>
      </c>
    </row>
    <row r="69" spans="1:9" ht="14" x14ac:dyDescent="0.2">
      <c r="A69" s="9">
        <v>46139</v>
      </c>
      <c r="B69" s="13" t="s">
        <v>21</v>
      </c>
      <c r="C69" s="24" t="s">
        <v>80</v>
      </c>
      <c r="D69" s="12">
        <v>701.78</v>
      </c>
      <c r="E69" s="12">
        <v>0</v>
      </c>
      <c r="F69" s="12">
        <f t="shared" si="1"/>
        <v>701.78</v>
      </c>
      <c r="G69" s="78" t="s">
        <v>85</v>
      </c>
      <c r="H69" s="79">
        <f t="shared" si="2"/>
        <v>27348.039999999986</v>
      </c>
    </row>
    <row r="70" spans="1:9" ht="14" x14ac:dyDescent="0.2">
      <c r="A70" s="9">
        <v>46140</v>
      </c>
      <c r="B70" s="13" t="s">
        <v>21</v>
      </c>
      <c r="C70" s="51" t="s">
        <v>81</v>
      </c>
      <c r="D70" s="12">
        <v>1555</v>
      </c>
      <c r="E70" s="12">
        <v>0</v>
      </c>
      <c r="F70" s="12">
        <f t="shared" si="1"/>
        <v>1555</v>
      </c>
      <c r="G70" s="78" t="s">
        <v>85</v>
      </c>
      <c r="H70" s="79">
        <f t="shared" si="2"/>
        <v>28903.039999999986</v>
      </c>
    </row>
    <row r="71" spans="1:9" ht="14" x14ac:dyDescent="0.2">
      <c r="A71" s="9">
        <v>46142</v>
      </c>
      <c r="B71" s="13" t="s">
        <v>21</v>
      </c>
      <c r="C71" s="24" t="s">
        <v>82</v>
      </c>
      <c r="D71" s="12">
        <v>8.33</v>
      </c>
      <c r="E71" s="12">
        <v>0</v>
      </c>
      <c r="F71" s="12">
        <f t="shared" si="1"/>
        <v>8.33</v>
      </c>
      <c r="G71" s="78" t="s">
        <v>85</v>
      </c>
      <c r="H71" s="79">
        <f t="shared" si="2"/>
        <v>28911.369999999988</v>
      </c>
    </row>
    <row r="72" spans="1:9" ht="14" x14ac:dyDescent="0.2">
      <c r="A72" s="23">
        <v>46157</v>
      </c>
      <c r="B72" s="13" t="s">
        <v>91</v>
      </c>
      <c r="C72" s="51" t="s">
        <v>92</v>
      </c>
      <c r="D72" s="12">
        <v>135</v>
      </c>
      <c r="E72" s="12">
        <v>0</v>
      </c>
      <c r="F72" s="12">
        <f t="shared" ref="F72" si="3">D72-E72</f>
        <v>135</v>
      </c>
      <c r="G72" s="78" t="s">
        <v>85</v>
      </c>
      <c r="H72" s="79">
        <f t="shared" si="2"/>
        <v>29046.369999999988</v>
      </c>
    </row>
    <row r="73" spans="1:9" ht="15" customHeight="1" x14ac:dyDescent="0.2">
      <c r="A73" s="23">
        <v>46168</v>
      </c>
      <c r="B73" s="13" t="s">
        <v>107</v>
      </c>
      <c r="C73" s="51" t="s">
        <v>108</v>
      </c>
      <c r="D73" s="79">
        <v>-8.33</v>
      </c>
      <c r="E73" s="79"/>
      <c r="F73" s="79">
        <v>-8.33</v>
      </c>
      <c r="G73" s="78" t="s">
        <v>85</v>
      </c>
      <c r="H73" s="79">
        <f t="shared" si="2"/>
        <v>29038.039999999986</v>
      </c>
      <c r="I73" s="77" t="s">
        <v>114</v>
      </c>
    </row>
    <row r="74" spans="1:9" ht="18" customHeight="1" x14ac:dyDescent="0.2">
      <c r="B74" s="52"/>
      <c r="C74" s="18"/>
      <c r="D74" s="5"/>
      <c r="E74" s="5"/>
      <c r="F74" s="5"/>
      <c r="G74" s="15"/>
      <c r="H74" s="15"/>
    </row>
    <row r="75" spans="1:9" ht="17" customHeight="1" x14ac:dyDescent="0.2">
      <c r="A75" s="15" t="s">
        <v>7</v>
      </c>
      <c r="C75" s="15"/>
      <c r="D75" s="5"/>
      <c r="E75" s="5"/>
      <c r="F75" s="5"/>
    </row>
    <row r="76" spans="1:9" ht="17" customHeight="1" x14ac:dyDescent="0.2">
      <c r="A76" s="15"/>
      <c r="C76" s="15"/>
      <c r="D76" s="5"/>
      <c r="E76" s="5"/>
      <c r="F76" s="5"/>
    </row>
    <row r="77" spans="1:9" ht="17" customHeight="1" thickBot="1" x14ac:dyDescent="0.25">
      <c r="A77" s="15" t="s">
        <v>16</v>
      </c>
      <c r="B77" s="15"/>
      <c r="C77" s="15"/>
      <c r="D77" s="5"/>
      <c r="E77" s="5"/>
      <c r="F77" s="5"/>
    </row>
    <row r="78" spans="1:9" ht="17" customHeight="1" x14ac:dyDescent="0.2">
      <c r="A78" s="54" t="s">
        <v>11</v>
      </c>
      <c r="B78" s="55" t="s">
        <v>0</v>
      </c>
      <c r="C78" s="55" t="s">
        <v>1</v>
      </c>
      <c r="D78" s="56" t="s">
        <v>2</v>
      </c>
      <c r="E78" s="56" t="s">
        <v>3</v>
      </c>
      <c r="F78" s="57" t="s">
        <v>4</v>
      </c>
    </row>
    <row r="79" spans="1:9" x14ac:dyDescent="0.2">
      <c r="A79" s="58">
        <v>46188</v>
      </c>
      <c r="B79" s="10" t="s">
        <v>6</v>
      </c>
      <c r="C79" s="10" t="s">
        <v>109</v>
      </c>
      <c r="D79" s="11">
        <v>371.32</v>
      </c>
      <c r="E79" s="11">
        <v>0</v>
      </c>
      <c r="F79" s="59">
        <f t="shared" ref="F79:F81" si="4">D79-E79</f>
        <v>371.32</v>
      </c>
    </row>
    <row r="80" spans="1:9" x14ac:dyDescent="0.2">
      <c r="A80" s="58">
        <v>46188</v>
      </c>
      <c r="B80" s="10" t="s">
        <v>6</v>
      </c>
      <c r="C80" s="10" t="s">
        <v>110</v>
      </c>
      <c r="D80" s="11">
        <v>159.13999999999999</v>
      </c>
      <c r="E80" s="11">
        <v>0</v>
      </c>
      <c r="F80" s="59">
        <f t="shared" si="4"/>
        <v>159.13999999999999</v>
      </c>
    </row>
    <row r="81" spans="1:6" ht="14" x14ac:dyDescent="0.2">
      <c r="A81" s="58">
        <v>46188</v>
      </c>
      <c r="B81" s="10" t="s">
        <v>6</v>
      </c>
      <c r="C81" s="24" t="s">
        <v>111</v>
      </c>
      <c r="D81" s="11">
        <v>12.6</v>
      </c>
      <c r="E81" s="11">
        <v>0</v>
      </c>
      <c r="F81" s="59">
        <f t="shared" si="4"/>
        <v>12.6</v>
      </c>
    </row>
    <row r="82" spans="1:6" ht="14" x14ac:dyDescent="0.2">
      <c r="A82" s="58">
        <v>46188</v>
      </c>
      <c r="B82" s="10" t="s">
        <v>23</v>
      </c>
      <c r="C82" s="24" t="s">
        <v>112</v>
      </c>
      <c r="D82" s="11">
        <v>17.02</v>
      </c>
      <c r="E82" s="11">
        <v>0</v>
      </c>
      <c r="F82" s="59">
        <f>D82-E82</f>
        <v>17.02</v>
      </c>
    </row>
    <row r="83" spans="1:6" ht="14" x14ac:dyDescent="0.2">
      <c r="A83" s="58">
        <v>46130</v>
      </c>
      <c r="B83" s="60" t="s">
        <v>6</v>
      </c>
      <c r="C83" s="61" t="s">
        <v>113</v>
      </c>
      <c r="D83" s="62">
        <v>9.99</v>
      </c>
      <c r="E83" s="62">
        <v>1.67</v>
      </c>
      <c r="F83" s="59">
        <f>D83-E83</f>
        <v>8.32</v>
      </c>
    </row>
    <row r="84" spans="1:6" ht="14" x14ac:dyDescent="0.2">
      <c r="A84" s="63">
        <v>46173</v>
      </c>
      <c r="B84" s="64" t="s">
        <v>102</v>
      </c>
      <c r="C84" s="65" t="s">
        <v>115</v>
      </c>
      <c r="D84" s="66">
        <v>1107.52</v>
      </c>
      <c r="E84" s="66">
        <v>184.58</v>
      </c>
      <c r="F84" s="59">
        <f>D84-E84</f>
        <v>922.93999999999994</v>
      </c>
    </row>
    <row r="85" spans="1:6" x14ac:dyDescent="0.2">
      <c r="A85" s="63"/>
      <c r="B85" s="64"/>
      <c r="C85" s="65"/>
      <c r="D85" s="66"/>
      <c r="E85" s="66"/>
      <c r="F85" s="59"/>
    </row>
    <row r="86" spans="1:6" x14ac:dyDescent="0.2">
      <c r="A86" s="67"/>
      <c r="B86" s="68"/>
      <c r="C86" s="69"/>
      <c r="D86" s="70"/>
      <c r="E86" s="70"/>
      <c r="F86" s="71"/>
    </row>
    <row r="87" spans="1:6" x14ac:dyDescent="0.2">
      <c r="A87" s="67"/>
      <c r="B87" s="68"/>
      <c r="C87" s="69"/>
      <c r="D87" s="70"/>
      <c r="E87" s="70"/>
      <c r="F87" s="71"/>
    </row>
    <row r="88" spans="1:6" ht="14" thickBot="1" x14ac:dyDescent="0.25">
      <c r="A88" s="72"/>
      <c r="B88" s="73"/>
      <c r="C88" s="74"/>
      <c r="D88" s="75"/>
      <c r="E88" s="75"/>
      <c r="F88" s="76"/>
    </row>
    <row r="89" spans="1:6" x14ac:dyDescent="0.2">
      <c r="C89" s="18"/>
    </row>
    <row r="90" spans="1:6" x14ac:dyDescent="0.2">
      <c r="A90" s="15" t="s">
        <v>12</v>
      </c>
      <c r="B90" s="15"/>
      <c r="C90" s="15"/>
    </row>
    <row r="91" spans="1:6" x14ac:dyDescent="0.2">
      <c r="B91" s="15"/>
      <c r="C91" s="15"/>
    </row>
    <row r="92" spans="1:6" x14ac:dyDescent="0.2">
      <c r="A92" s="15"/>
      <c r="B92" s="15"/>
      <c r="C92" s="15"/>
    </row>
    <row r="93" spans="1:6" x14ac:dyDescent="0.2">
      <c r="A93" s="15" t="s">
        <v>10</v>
      </c>
    </row>
    <row r="94" spans="1:6" x14ac:dyDescent="0.2">
      <c r="A94" s="17" t="s">
        <v>8</v>
      </c>
    </row>
  </sheetData>
  <mergeCells count="2">
    <mergeCell ref="A1:H1"/>
    <mergeCell ref="A65:H65"/>
  </mergeCells>
  <phoneticPr fontId="3" type="noConversion"/>
  <pageMargins left="0.25" right="0.25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C0BF3-9924-2945-892B-5872761EFDC9}">
  <dimension ref="A2:J20"/>
  <sheetViews>
    <sheetView tabSelected="1" zoomScale="120" zoomScaleNormal="120" workbookViewId="0">
      <selection activeCell="D27" sqref="D27"/>
    </sheetView>
  </sheetViews>
  <sheetFormatPr baseColWidth="10" defaultRowHeight="15" x14ac:dyDescent="0.2"/>
  <cols>
    <col min="1" max="1" width="6.1640625" customWidth="1"/>
    <col min="2" max="2" width="17.1640625" style="1" customWidth="1"/>
    <col min="3" max="3" width="31.1640625" style="1" customWidth="1"/>
    <col min="4" max="4" width="53.83203125" style="1" customWidth="1"/>
    <col min="5" max="5" width="18.1640625" style="1" customWidth="1"/>
    <col min="6" max="9" width="13.33203125" style="1" customWidth="1"/>
    <col min="10" max="10" width="11.1640625" style="1" customWidth="1"/>
  </cols>
  <sheetData>
    <row r="2" spans="1:10" ht="20" customHeight="1" thickBot="1" x14ac:dyDescent="0.25">
      <c r="B2" s="84" t="s">
        <v>15</v>
      </c>
      <c r="C2" s="84"/>
      <c r="D2" s="84"/>
      <c r="E2" s="4"/>
      <c r="F2" s="4"/>
      <c r="G2" s="4"/>
      <c r="H2" s="4"/>
      <c r="I2" s="4"/>
      <c r="J2" s="2"/>
    </row>
    <row r="3" spans="1:10" ht="42" x14ac:dyDescent="0.2">
      <c r="B3" s="26" t="s">
        <v>11</v>
      </c>
      <c r="C3" s="27" t="s">
        <v>0</v>
      </c>
      <c r="D3" s="27" t="s">
        <v>1</v>
      </c>
      <c r="E3" s="28" t="s">
        <v>2</v>
      </c>
      <c r="F3" s="28" t="s">
        <v>3</v>
      </c>
      <c r="G3" s="28" t="s">
        <v>14</v>
      </c>
      <c r="H3" s="29" t="s">
        <v>4</v>
      </c>
      <c r="I3" s="30"/>
      <c r="J3" s="3"/>
    </row>
    <row r="4" spans="1:10" ht="24" customHeight="1" x14ac:dyDescent="0.2">
      <c r="B4" s="31">
        <v>46188</v>
      </c>
      <c r="C4" s="32" t="s">
        <v>6</v>
      </c>
      <c r="D4" s="32" t="s">
        <v>109</v>
      </c>
      <c r="E4" s="33">
        <v>371.32</v>
      </c>
      <c r="F4" s="34">
        <v>0</v>
      </c>
      <c r="G4" s="35">
        <v>74.2</v>
      </c>
      <c r="H4" s="36">
        <f>E4-F4-G4</f>
        <v>297.12</v>
      </c>
      <c r="I4" s="41"/>
    </row>
    <row r="5" spans="1:10" ht="24" customHeight="1" x14ac:dyDescent="0.2">
      <c r="B5" s="31">
        <v>46188</v>
      </c>
      <c r="C5" s="32" t="s">
        <v>6</v>
      </c>
      <c r="D5" s="32" t="s">
        <v>110</v>
      </c>
      <c r="E5" s="33">
        <v>159.13</v>
      </c>
      <c r="F5" s="34">
        <v>0</v>
      </c>
      <c r="G5" s="35">
        <v>31.8</v>
      </c>
      <c r="H5" s="36">
        <f t="shared" ref="H5:H8" si="0">E5-F5-G5</f>
        <v>127.33</v>
      </c>
      <c r="I5" s="37">
        <f>G4+G5</f>
        <v>106</v>
      </c>
    </row>
    <row r="6" spans="1:10" ht="24" customHeight="1" x14ac:dyDescent="0.2">
      <c r="B6" s="31">
        <v>46188</v>
      </c>
      <c r="C6" s="32" t="s">
        <v>6</v>
      </c>
      <c r="D6" s="38" t="s">
        <v>111</v>
      </c>
      <c r="E6" s="33">
        <v>12.6</v>
      </c>
      <c r="F6" s="34">
        <v>0</v>
      </c>
      <c r="G6" s="35">
        <v>0</v>
      </c>
      <c r="H6" s="36">
        <f t="shared" si="0"/>
        <v>12.6</v>
      </c>
      <c r="I6" s="39">
        <f>H4+H5+H6</f>
        <v>437.05</v>
      </c>
    </row>
    <row r="7" spans="1:10" ht="24" customHeight="1" x14ac:dyDescent="0.25">
      <c r="A7" s="19"/>
      <c r="B7" s="31">
        <v>46188</v>
      </c>
      <c r="C7" s="32" t="s">
        <v>23</v>
      </c>
      <c r="D7" s="38" t="s">
        <v>112</v>
      </c>
      <c r="E7" s="33">
        <v>17.02</v>
      </c>
      <c r="F7" s="34">
        <v>0</v>
      </c>
      <c r="G7" s="35">
        <v>0</v>
      </c>
      <c r="H7" s="36">
        <f t="shared" si="0"/>
        <v>17.02</v>
      </c>
      <c r="I7" s="41"/>
    </row>
    <row r="8" spans="1:10" ht="24" customHeight="1" x14ac:dyDescent="0.2">
      <c r="B8" s="31">
        <v>46130</v>
      </c>
      <c r="C8" s="42" t="s">
        <v>6</v>
      </c>
      <c r="D8" s="43" t="s">
        <v>113</v>
      </c>
      <c r="E8" s="44">
        <v>9.99</v>
      </c>
      <c r="F8" s="44">
        <v>1.67</v>
      </c>
      <c r="G8" s="49">
        <v>0</v>
      </c>
      <c r="H8" s="50">
        <f t="shared" si="0"/>
        <v>8.32</v>
      </c>
      <c r="I8" s="41"/>
    </row>
    <row r="9" spans="1:10" ht="24" customHeight="1" x14ac:dyDescent="0.2">
      <c r="B9" s="40">
        <v>46173</v>
      </c>
      <c r="C9" s="45" t="s">
        <v>102</v>
      </c>
      <c r="D9" s="46" t="s">
        <v>115</v>
      </c>
      <c r="E9" s="47">
        <v>1107.52</v>
      </c>
      <c r="F9" s="44">
        <v>184.58</v>
      </c>
      <c r="G9" s="49">
        <v>0</v>
      </c>
      <c r="H9" s="50">
        <f t="shared" ref="H9" si="1">E9-F9-G9</f>
        <v>922.93999999999994</v>
      </c>
      <c r="I9" s="48"/>
    </row>
    <row r="12" spans="1:10" ht="16" thickBot="1" x14ac:dyDescent="0.25">
      <c r="B12" s="15" t="s">
        <v>16</v>
      </c>
      <c r="C12" s="15"/>
      <c r="D12" s="15"/>
      <c r="E12" s="5"/>
      <c r="F12" s="5"/>
      <c r="G12" s="5"/>
    </row>
    <row r="13" spans="1:10" x14ac:dyDescent="0.2">
      <c r="B13" s="54" t="s">
        <v>11</v>
      </c>
      <c r="C13" s="55" t="s">
        <v>0</v>
      </c>
      <c r="D13" s="55" t="s">
        <v>1</v>
      </c>
      <c r="E13" s="56" t="s">
        <v>2</v>
      </c>
      <c r="F13" s="56" t="s">
        <v>3</v>
      </c>
      <c r="G13" s="57" t="s">
        <v>4</v>
      </c>
    </row>
    <row r="14" spans="1:10" x14ac:dyDescent="0.2">
      <c r="B14" s="58">
        <v>46188</v>
      </c>
      <c r="C14" s="10" t="s">
        <v>6</v>
      </c>
      <c r="D14" s="10" t="s">
        <v>109</v>
      </c>
      <c r="E14" s="11">
        <v>371.32</v>
      </c>
      <c r="F14" s="11">
        <v>0</v>
      </c>
      <c r="G14" s="59">
        <f t="shared" ref="G14:G16" si="2">E14-F14</f>
        <v>371.32</v>
      </c>
    </row>
    <row r="15" spans="1:10" x14ac:dyDescent="0.2">
      <c r="B15" s="58">
        <v>46188</v>
      </c>
      <c r="C15" s="10" t="s">
        <v>6</v>
      </c>
      <c r="D15" s="10" t="s">
        <v>110</v>
      </c>
      <c r="E15" s="11">
        <v>159.13999999999999</v>
      </c>
      <c r="F15" s="11">
        <v>0</v>
      </c>
      <c r="G15" s="59">
        <f t="shared" si="2"/>
        <v>159.13999999999999</v>
      </c>
    </row>
    <row r="16" spans="1:10" x14ac:dyDescent="0.2">
      <c r="B16" s="58">
        <v>46188</v>
      </c>
      <c r="C16" s="10" t="s">
        <v>6</v>
      </c>
      <c r="D16" s="24" t="s">
        <v>111</v>
      </c>
      <c r="E16" s="11">
        <v>12.6</v>
      </c>
      <c r="F16" s="11">
        <v>0</v>
      </c>
      <c r="G16" s="59">
        <f t="shared" si="2"/>
        <v>12.6</v>
      </c>
    </row>
    <row r="17" spans="2:7" x14ac:dyDescent="0.2">
      <c r="B17" s="58">
        <v>46188</v>
      </c>
      <c r="C17" s="10" t="s">
        <v>23</v>
      </c>
      <c r="D17" s="24" t="s">
        <v>116</v>
      </c>
      <c r="E17" s="11">
        <v>17.02</v>
      </c>
      <c r="F17" s="11">
        <v>0</v>
      </c>
      <c r="G17" s="59">
        <f>E17-F17</f>
        <v>17.02</v>
      </c>
    </row>
    <row r="18" spans="2:7" x14ac:dyDescent="0.2">
      <c r="B18" s="58">
        <v>46130</v>
      </c>
      <c r="C18" s="60" t="s">
        <v>6</v>
      </c>
      <c r="D18" s="61" t="s">
        <v>113</v>
      </c>
      <c r="E18" s="62">
        <v>9.99</v>
      </c>
      <c r="F18" s="62">
        <v>1.67</v>
      </c>
      <c r="G18" s="59">
        <f>E18-F18</f>
        <v>8.32</v>
      </c>
    </row>
    <row r="19" spans="2:7" x14ac:dyDescent="0.2">
      <c r="B19" s="63">
        <v>46173</v>
      </c>
      <c r="C19" s="64" t="s">
        <v>102</v>
      </c>
      <c r="D19" s="65" t="s">
        <v>115</v>
      </c>
      <c r="E19" s="66">
        <v>1107.52</v>
      </c>
      <c r="F19" s="66">
        <v>184.58</v>
      </c>
      <c r="G19" s="59">
        <f>E19-F19</f>
        <v>922.93999999999994</v>
      </c>
    </row>
    <row r="20" spans="2:7" x14ac:dyDescent="0.2">
      <c r="B20" s="63"/>
      <c r="C20" s="64"/>
      <c r="D20" s="65"/>
      <c r="E20" s="66"/>
      <c r="F20" s="66"/>
      <c r="G20" s="59"/>
    </row>
  </sheetData>
  <mergeCells count="1">
    <mergeCell ref="B2:D2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</vt:lpstr>
      <vt:lpstr>Sheet2</vt:lpstr>
      <vt:lpstr>Summary!Print_Area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Catherine Myres</dc:creator>
  <cp:keywords/>
  <dc:description/>
  <cp:lastModifiedBy>Morag Birch</cp:lastModifiedBy>
  <cp:revision/>
  <cp:lastPrinted>2022-06-10T10:14:37Z</cp:lastPrinted>
  <dcterms:created xsi:type="dcterms:W3CDTF">2019-05-23T21:38:23Z</dcterms:created>
  <dcterms:modified xsi:type="dcterms:W3CDTF">2026-06-15T14:23:36Z</dcterms:modified>
  <cp:category/>
  <cp:contentStatus/>
</cp:coreProperties>
</file>