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50313/"/>
    </mc:Choice>
  </mc:AlternateContent>
  <xr:revisionPtr revIDLastSave="0" documentId="13_ncr:1_{32411B9A-118A-1049-B9B1-DDB8B1546201}" xr6:coauthVersionLast="47" xr6:coauthVersionMax="47" xr10:uidLastSave="{00000000-0000-0000-0000-000000000000}"/>
  <bookViews>
    <workbookView xWindow="0" yWindow="500" windowWidth="28540" windowHeight="15780" activeTab="1" xr2:uid="{AB26E7B8-BCFC-4854-8046-64B64864905E}"/>
  </bookViews>
  <sheets>
    <sheet name="Summary" sheetId="1" r:id="rId1"/>
    <sheet name="Sheet2" sheetId="2" r:id="rId2"/>
  </sheets>
  <definedNames>
    <definedName name="_xlnm.Print_Area" localSheetId="0">Summary!$A$71:$F$75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H9" i="2"/>
  <c r="H10" i="2"/>
  <c r="H11" i="2"/>
  <c r="G24" i="2"/>
  <c r="G23" i="2"/>
  <c r="G22" i="2"/>
  <c r="G21" i="2"/>
  <c r="G20" i="2"/>
  <c r="G19" i="2"/>
  <c r="G18" i="2"/>
  <c r="G17" i="2"/>
  <c r="F79" i="1"/>
  <c r="F80" i="1"/>
  <c r="F78" i="1"/>
  <c r="H61" i="1"/>
  <c r="H62" i="1"/>
  <c r="H4" i="1" l="1"/>
  <c r="H7" i="2"/>
  <c r="F77" i="1" l="1"/>
  <c r="F76" i="1"/>
  <c r="H6" i="2" l="1"/>
  <c r="H5" i="1" l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F74" i="1"/>
  <c r="F75" i="1"/>
  <c r="F73" i="1"/>
  <c r="H25" i="1" l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I5" i="2"/>
  <c r="H37" i="1" l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5" i="2"/>
  <c r="H4" i="2"/>
  <c r="H63" i="1" l="1"/>
  <c r="H64" i="1" s="1"/>
  <c r="H65" i="1" s="1"/>
  <c r="H66" i="1" s="1"/>
  <c r="H67" i="1" s="1"/>
  <c r="H48" i="1"/>
  <c r="H49" i="1" s="1"/>
  <c r="H50" i="1" s="1"/>
  <c r="H51" i="1" s="1"/>
  <c r="H52" i="1" s="1"/>
  <c r="H53" i="1" s="1"/>
  <c r="H54" i="1" s="1"/>
  <c r="H55" i="1" s="1"/>
  <c r="H56" i="1" s="1"/>
  <c r="H57" i="1" s="1"/>
  <c r="I6" i="2"/>
</calcChain>
</file>

<file path=xl/sharedStrings.xml><?xml version="1.0" encoding="utf-8"?>
<sst xmlns="http://schemas.openxmlformats.org/spreadsheetml/2006/main" count="261" uniqueCount="119">
  <si>
    <t>Who</t>
  </si>
  <si>
    <t>What</t>
  </si>
  <si>
    <t>Gross</t>
  </si>
  <si>
    <t>VAT</t>
  </si>
  <si>
    <t>NET</t>
  </si>
  <si>
    <t>Accts Yr</t>
  </si>
  <si>
    <t>Morag Birch</t>
  </si>
  <si>
    <t>Accruals</t>
  </si>
  <si>
    <t xml:space="preserve"> </t>
  </si>
  <si>
    <t>Balance</t>
  </si>
  <si>
    <t>NOTES:</t>
  </si>
  <si>
    <t>Date</t>
  </si>
  <si>
    <t>Invoices approved for payment but not yet cleared / Pending Receipts</t>
  </si>
  <si>
    <t>Business Stream</t>
  </si>
  <si>
    <t>HMRC Tax</t>
  </si>
  <si>
    <t>SIPC</t>
  </si>
  <si>
    <r>
      <t>Invoices/</t>
    </r>
    <r>
      <rPr>
        <b/>
        <sz val="14"/>
        <color theme="7" tint="-0.249977111117893"/>
        <rFont val="Arial"/>
        <family val="2"/>
      </rPr>
      <t>Expenditure requiring approval</t>
    </r>
  </si>
  <si>
    <t>2024-25</t>
  </si>
  <si>
    <t>M H Kennedy &amp; Son</t>
  </si>
  <si>
    <t>Allotment Rent 2024-25</t>
  </si>
  <si>
    <t>Allotment 2A</t>
  </si>
  <si>
    <t>Terry Stevens</t>
  </si>
  <si>
    <t>HMRC(Tax Mnth 7 2024-25)</t>
  </si>
  <si>
    <t>Morag Birch(Tax Mnth 7 2024-25)</t>
  </si>
  <si>
    <t>Stedham Memorial Hall</t>
  </si>
  <si>
    <t>Amanda Hollingshead</t>
  </si>
  <si>
    <t>Suggestion Box Replacement Locks</t>
  </si>
  <si>
    <t>Allotment 1</t>
  </si>
  <si>
    <t>Stedham with Iping Book Sale</t>
  </si>
  <si>
    <t>Hooli Ltd Printers</t>
  </si>
  <si>
    <t>Printing Newsletter November 2024</t>
  </si>
  <si>
    <t>Grasscut October 2024</t>
  </si>
  <si>
    <t>Hall Hire Apr24 to Oct24</t>
  </si>
  <si>
    <t>X-Net(DataCenta)</t>
  </si>
  <si>
    <t>10 x Email Accounts</t>
  </si>
  <si>
    <t>Clerk: October Pay</t>
  </si>
  <si>
    <t>Clerk: OctoberPay</t>
  </si>
  <si>
    <t>Clerk: October Expense</t>
  </si>
  <si>
    <t>RFO: October Pay</t>
  </si>
  <si>
    <t>Mulled Wine Spices - Fireworks 261024</t>
  </si>
  <si>
    <t>Battery Charger for Xmas Tree Lights</t>
  </si>
  <si>
    <t>66  x 2nd Class Stamps - Newsletter</t>
  </si>
  <si>
    <t>Stedham Sports Association</t>
  </si>
  <si>
    <t>Net Takings for Mulled Wine</t>
  </si>
  <si>
    <t>Ruth Cooper</t>
  </si>
  <si>
    <t>Consumables Litter Pick 171124</t>
  </si>
  <si>
    <t>Stationery</t>
  </si>
  <si>
    <t>Annual Service Charge LC-905</t>
  </si>
  <si>
    <t>JR TreeCare</t>
  </si>
  <si>
    <t>Annual Tree &amp; Hedge Maintenance</t>
  </si>
  <si>
    <t>Midhurst Community Bus</t>
  </si>
  <si>
    <t>Annual Maitenance Grant</t>
  </si>
  <si>
    <t>Rotherhill Nurseries</t>
  </si>
  <si>
    <t>Daffodil Bulbs</t>
  </si>
  <si>
    <t>2 x Cut Christmas Trees</t>
  </si>
  <si>
    <t>Tea Club Takings</t>
  </si>
  <si>
    <t>Actual Cost = £56.10</t>
  </si>
  <si>
    <t>WI Fair - SIPC Stall Gross Sales</t>
  </si>
  <si>
    <t>T Stevens</t>
  </si>
  <si>
    <t>Beverages Tea Club 4th Dec24</t>
  </si>
  <si>
    <t>R Cooper</t>
  </si>
  <si>
    <t>Food_Plants Tea Club 4th Dec24</t>
  </si>
  <si>
    <t>M Birch</t>
  </si>
  <si>
    <t>Cable Ties for Battery Boxes</t>
  </si>
  <si>
    <t>Wine&amp;Chocs WI Raffle 7th Dec24</t>
  </si>
  <si>
    <t>HMRC(Tax Mnth 9 2024-25)</t>
  </si>
  <si>
    <t>Clerk: November Pay</t>
  </si>
  <si>
    <t>Morag Birch(Tax Mnth 9 2024-25)</t>
  </si>
  <si>
    <t>Clerk: November Expense</t>
  </si>
  <si>
    <t>RFO: November Pay</t>
  </si>
  <si>
    <t>Hire of Pavilion Tea Club 4th Dec24</t>
  </si>
  <si>
    <t>Food Tea Club 4th Dec24</t>
  </si>
  <si>
    <t>Cake Stands Tea Club 4th Dec25</t>
  </si>
  <si>
    <t>VAT126 Claim Mar24 to Nov24</t>
  </si>
  <si>
    <t>British Heart Foundation</t>
  </si>
  <si>
    <t>KSS Air Ambulance</t>
  </si>
  <si>
    <t>4Sight Vision Support</t>
  </si>
  <si>
    <t>Blackdown Printers</t>
  </si>
  <si>
    <t>Printing TRO Flyers</t>
  </si>
  <si>
    <t>AED &amp; Cabinet for Iping Tel Box</t>
  </si>
  <si>
    <t>Support Grant</t>
  </si>
  <si>
    <t>Charity Donation - Xmas Tree Disposal</t>
  </si>
  <si>
    <t>HMRC(Tax Mnth 10 2024-25)</t>
  </si>
  <si>
    <t>Clerk: December Pay</t>
  </si>
  <si>
    <t>Morag Birch(Tax Mnth 10 2024-25)</t>
  </si>
  <si>
    <t>Clerk: December Expense</t>
  </si>
  <si>
    <t>RFO: December Pay</t>
  </si>
  <si>
    <t>Allotment Water Oct 2024-Jan 2025</t>
  </si>
  <si>
    <t>AED Bracket for Tel Box</t>
  </si>
  <si>
    <t>Zurich Insurance</t>
  </si>
  <si>
    <t>ECO Rother Action</t>
  </si>
  <si>
    <t>February Pay (Clerk) (£13.00/hour)</t>
  </si>
  <si>
    <t>February Pay (RFO) (£13.00/hour)</t>
  </si>
  <si>
    <t>Payments made since 1st November 2024</t>
  </si>
  <si>
    <t>Opening Balance 1st November 2024</t>
  </si>
  <si>
    <t>Income received since 1st November 2024</t>
  </si>
  <si>
    <t>HMRC(Tax Mnth 11 2024-25)</t>
  </si>
  <si>
    <t>Clerk: January Pay</t>
  </si>
  <si>
    <t>Clerk: January Expense</t>
  </si>
  <si>
    <t>RFO: January Pay</t>
  </si>
  <si>
    <t>Morag Birch(Tax Mnth 11 2024-25)</t>
  </si>
  <si>
    <t>Wondershare PDFelement - Annual Subscription Fee</t>
  </si>
  <si>
    <t>SLCC</t>
  </si>
  <si>
    <t>Annual Membership Fee 2025-26 (Due 1st May)</t>
  </si>
  <si>
    <t>Grant: Contribution ot purchase of watre test kit</t>
  </si>
  <si>
    <t>4 x Defibrillator signs for Iping Tel Box</t>
  </si>
  <si>
    <t>Annual Premium</t>
  </si>
  <si>
    <t>Additional Premium (Roundabout)Premium</t>
  </si>
  <si>
    <t>M Hollingshead</t>
  </si>
  <si>
    <t>Materials for repair Iping Bus Shelter</t>
  </si>
  <si>
    <t>Bank Balance10th March 2025</t>
  </si>
  <si>
    <r>
      <t>Invoices/</t>
    </r>
    <r>
      <rPr>
        <b/>
        <sz val="10"/>
        <color theme="7" tint="-0.249977111117893"/>
        <rFont val="Arial"/>
        <family val="2"/>
      </rPr>
      <t xml:space="preserve">Expenditure </t>
    </r>
    <r>
      <rPr>
        <b/>
        <sz val="10"/>
        <color theme="1"/>
        <rFont val="Arial"/>
        <family val="2"/>
      </rPr>
      <t>requiring approval</t>
    </r>
  </si>
  <si>
    <r>
      <t>February Expenses (Clerk) (</t>
    </r>
    <r>
      <rPr>
        <sz val="10"/>
        <color rgb="FFFF0000"/>
        <rFont val="Arial"/>
        <family val="2"/>
      </rPr>
      <t>inc.10p correction</t>
    </r>
    <r>
      <rPr>
        <sz val="10"/>
        <color theme="1"/>
        <rFont val="Arial"/>
        <family val="2"/>
      </rPr>
      <t>)</t>
    </r>
  </si>
  <si>
    <r>
      <t>(</t>
    </r>
    <r>
      <rPr>
        <sz val="10"/>
        <color rgb="FFFF0000"/>
        <rFont val="Arial"/>
        <family val="2"/>
      </rPr>
      <t>Underpayment of 10p</t>
    </r>
    <r>
      <rPr>
        <sz val="10"/>
        <color theme="1"/>
        <rFont val="Arial"/>
        <family val="2"/>
      </rPr>
      <t>)</t>
    </r>
  </si>
  <si>
    <t>Wealden Benches - Replacement bench Iping - VE/VJ Days Inscription</t>
  </si>
  <si>
    <t>Repair of Iping bustop Materials</t>
  </si>
  <si>
    <t>Combination Padlock for SIPC shed</t>
  </si>
  <si>
    <r>
      <t>February Expenses (Clerk) (</t>
    </r>
    <r>
      <rPr>
        <sz val="14"/>
        <color rgb="FFFF0000"/>
        <rFont val="Arial"/>
        <family val="2"/>
      </rPr>
      <t>inc.10p correction</t>
    </r>
    <r>
      <rPr>
        <sz val="14"/>
        <color theme="1"/>
        <rFont val="Arial"/>
        <family val="2"/>
      </rPr>
      <t>)</t>
    </r>
  </si>
  <si>
    <r>
      <t xml:space="preserve">Annual Membership Fee 2025-26 (Due 1st May)
</t>
    </r>
    <r>
      <rPr>
        <sz val="14"/>
        <color rgb="FFFF0000"/>
        <rFont val="Arial"/>
        <family val="2"/>
      </rPr>
      <t>(Pay in April FinYear 2025-26)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</si>
</sst>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7" tint="-0.249977111117893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7" tint="-0.249977111117893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1" applyFont="1" applyAlignment="1">
      <alignment horizontal="left" vertical="top"/>
    </xf>
    <xf numFmtId="164" fontId="4" fillId="0" borderId="0" xfId="1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5" fontId="6" fillId="3" borderId="1" xfId="1" applyNumberFormat="1" applyFont="1" applyFill="1" applyBorder="1" applyAlignment="1">
      <alignment horizontal="right" vertical="top"/>
    </xf>
    <xf numFmtId="165" fontId="4" fillId="4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164" fontId="5" fillId="0" borderId="0" xfId="1" applyFont="1" applyAlignment="1">
      <alignment horizontal="left" vertical="top"/>
    </xf>
    <xf numFmtId="164" fontId="5" fillId="0" borderId="1" xfId="1" applyFont="1" applyFill="1" applyBorder="1" applyAlignment="1">
      <alignment horizontal="left" vertical="top"/>
    </xf>
    <xf numFmtId="165" fontId="6" fillId="6" borderId="1" xfId="1" applyNumberFormat="1" applyFont="1" applyFill="1" applyBorder="1" applyAlignment="1">
      <alignment horizontal="right" vertical="top"/>
    </xf>
    <xf numFmtId="164" fontId="6" fillId="0" borderId="1" xfId="1" applyFont="1" applyFill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4" fontId="4" fillId="0" borderId="1" xfId="1" applyFont="1" applyBorder="1" applyAlignment="1">
      <alignment horizontal="left" vertical="top"/>
    </xf>
    <xf numFmtId="164" fontId="4" fillId="0" borderId="1" xfId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165" fontId="4" fillId="3" borderId="1" xfId="1" applyNumberFormat="1" applyFont="1" applyFill="1" applyBorder="1" applyAlignment="1">
      <alignment horizontal="right" vertical="top"/>
    </xf>
    <xf numFmtId="165" fontId="8" fillId="0" borderId="1" xfId="0" applyNumberFormat="1" applyFont="1" applyBorder="1" applyAlignment="1">
      <alignment horizontal="left" vertical="top"/>
    </xf>
    <xf numFmtId="164" fontId="6" fillId="4" borderId="1" xfId="1" applyFont="1" applyFill="1" applyBorder="1" applyAlignment="1">
      <alignment horizontal="left" vertical="top"/>
    </xf>
    <xf numFmtId="164" fontId="6" fillId="6" borderId="1" xfId="1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64" fontId="9" fillId="0" borderId="1" xfId="1" applyFont="1" applyBorder="1" applyAlignment="1">
      <alignment horizontal="left" vertical="top"/>
    </xf>
    <xf numFmtId="1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4" fontId="10" fillId="0" borderId="1" xfId="1" applyFont="1" applyFill="1" applyBorder="1" applyAlignment="1">
      <alignment horizontal="left" vertical="top"/>
    </xf>
    <xf numFmtId="16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164" fontId="10" fillId="7" borderId="1" xfId="0" applyNumberFormat="1" applyFont="1" applyFill="1" applyBorder="1" applyAlignment="1">
      <alignment horizontal="left" vertical="top"/>
    </xf>
    <xf numFmtId="0" fontId="10" fillId="7" borderId="0" xfId="0" applyFont="1" applyFill="1" applyAlignment="1">
      <alignment horizontal="left" vertical="top"/>
    </xf>
    <xf numFmtId="0" fontId="10" fillId="0" borderId="6" xfId="0" applyFont="1" applyBorder="1" applyAlignment="1">
      <alignment vertical="top"/>
    </xf>
    <xf numFmtId="14" fontId="10" fillId="2" borderId="1" xfId="0" applyNumberFormat="1" applyFont="1" applyFill="1" applyBorder="1" applyAlignment="1">
      <alignment horizontal="left" vertical="top"/>
    </xf>
    <xf numFmtId="14" fontId="10" fillId="5" borderId="1" xfId="0" applyNumberFormat="1" applyFont="1" applyFill="1" applyBorder="1" applyAlignment="1">
      <alignment horizontal="left" vertical="top"/>
    </xf>
    <xf numFmtId="14" fontId="11" fillId="0" borderId="1" xfId="0" applyNumberFormat="1" applyFont="1" applyBorder="1" applyAlignment="1">
      <alignment horizontal="left" vertical="top"/>
    </xf>
    <xf numFmtId="0" fontId="11" fillId="0" borderId="5" xfId="0" applyFont="1" applyBorder="1" applyAlignment="1">
      <alignment vertical="top"/>
    </xf>
    <xf numFmtId="0" fontId="11" fillId="0" borderId="5" xfId="0" applyFont="1" applyBorder="1" applyAlignment="1">
      <alignment horizontal="left" vertical="top"/>
    </xf>
    <xf numFmtId="14" fontId="10" fillId="0" borderId="0" xfId="0" applyNumberFormat="1" applyFont="1" applyAlignment="1">
      <alignment vertical="top"/>
    </xf>
    <xf numFmtId="14" fontId="9" fillId="0" borderId="0" xfId="0" applyNumberFormat="1" applyFont="1" applyAlignment="1">
      <alignment horizontal="left" vertical="top"/>
    </xf>
    <xf numFmtId="164" fontId="10" fillId="0" borderId="0" xfId="1" applyFont="1" applyAlignment="1">
      <alignment horizontal="left" vertical="top"/>
    </xf>
    <xf numFmtId="164" fontId="13" fillId="0" borderId="1" xfId="1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14" fontId="10" fillId="0" borderId="0" xfId="0" applyNumberFormat="1" applyFont="1" applyAlignment="1">
      <alignment horizontal="left" vertical="top"/>
    </xf>
    <xf numFmtId="164" fontId="10" fillId="0" borderId="1" xfId="1" applyFont="1" applyBorder="1" applyAlignment="1">
      <alignment horizontal="left" vertical="top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14" fontId="4" fillId="0" borderId="0" xfId="0" applyNumberFormat="1" applyFont="1" applyAlignment="1">
      <alignment horizontal="left" vertical="top"/>
    </xf>
    <xf numFmtId="164" fontId="5" fillId="0" borderId="1" xfId="1" applyFont="1" applyBorder="1" applyAlignment="1">
      <alignment horizontal="left" vertical="top"/>
    </xf>
    <xf numFmtId="14" fontId="5" fillId="6" borderId="0" xfId="0" applyNumberFormat="1" applyFont="1" applyFill="1" applyBorder="1" applyAlignment="1">
      <alignment horizontal="left" vertical="top"/>
    </xf>
    <xf numFmtId="0" fontId="5" fillId="6" borderId="0" xfId="0" applyFont="1" applyFill="1" applyBorder="1" applyAlignment="1">
      <alignment horizontal="left" vertical="top"/>
    </xf>
    <xf numFmtId="0" fontId="5" fillId="6" borderId="0" xfId="0" applyFont="1" applyFill="1" applyBorder="1" applyAlignment="1">
      <alignment horizontal="left" vertical="top" wrapText="1"/>
    </xf>
    <xf numFmtId="164" fontId="5" fillId="6" borderId="0" xfId="1" applyFont="1" applyFill="1" applyBorder="1" applyAlignment="1">
      <alignment horizontal="left" vertical="top"/>
    </xf>
    <xf numFmtId="164" fontId="6" fillId="6" borderId="0" xfId="1" applyFont="1" applyFill="1" applyBorder="1" applyAlignment="1">
      <alignment horizontal="left" vertical="top"/>
    </xf>
    <xf numFmtId="165" fontId="6" fillId="6" borderId="0" xfId="1" applyNumberFormat="1" applyFont="1" applyFill="1" applyBorder="1" applyAlignment="1">
      <alignment horizontal="right" vertical="top"/>
    </xf>
    <xf numFmtId="14" fontId="5" fillId="8" borderId="1" xfId="0" applyNumberFormat="1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left" vertical="top" wrapText="1"/>
    </xf>
    <xf numFmtId="164" fontId="5" fillId="8" borderId="1" xfId="1" applyFont="1" applyFill="1" applyBorder="1" applyAlignment="1">
      <alignment horizontal="left" vertical="top"/>
    </xf>
    <xf numFmtId="164" fontId="6" fillId="8" borderId="1" xfId="1" applyFont="1" applyFill="1" applyBorder="1" applyAlignment="1">
      <alignment horizontal="left" vertical="top"/>
    </xf>
    <xf numFmtId="165" fontId="6" fillId="8" borderId="1" xfId="1" applyNumberFormat="1" applyFont="1" applyFill="1" applyBorder="1" applyAlignment="1">
      <alignment horizontal="righ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6D3-03B4-4E48-B56C-E48D90CAC3A4}">
  <sheetPr>
    <pageSetUpPr fitToPage="1"/>
  </sheetPr>
  <dimension ref="A1:I86"/>
  <sheetViews>
    <sheetView zoomScale="150" zoomScaleNormal="150" workbookViewId="0">
      <pane xSplit="1" ySplit="2" topLeftCell="B65" activePane="bottomRight" state="frozen"/>
      <selection pane="topRight" activeCell="B1" sqref="B1"/>
      <selection pane="bottomLeft" activeCell="A4" sqref="A4"/>
      <selection pane="bottomRight" activeCell="A73" sqref="A73:F80"/>
    </sheetView>
  </sheetViews>
  <sheetFormatPr baseColWidth="10" defaultColWidth="8.83203125" defaultRowHeight="13" x14ac:dyDescent="0.2"/>
  <cols>
    <col min="1" max="1" width="12.33203125" style="45" customWidth="1"/>
    <col min="2" max="2" width="28.5" style="22" customWidth="1"/>
    <col min="3" max="3" width="45.5" style="22" customWidth="1"/>
    <col min="4" max="6" width="13.1640625" style="42" customWidth="1"/>
    <col min="7" max="7" width="9.33203125" style="22" customWidth="1"/>
    <col min="8" max="8" width="15" style="22" customWidth="1"/>
    <col min="9" max="9" width="11" style="22" customWidth="1"/>
    <col min="10" max="10" width="11.33203125" style="22" bestFit="1" customWidth="1"/>
    <col min="11" max="16384" width="8.83203125" style="22"/>
  </cols>
  <sheetData>
    <row r="1" spans="1:9" x14ac:dyDescent="0.2">
      <c r="A1" s="47" t="s">
        <v>93</v>
      </c>
      <c r="B1" s="47"/>
      <c r="C1" s="47"/>
      <c r="D1" s="47"/>
      <c r="E1" s="47"/>
      <c r="F1" s="47"/>
      <c r="G1" s="47"/>
      <c r="H1" s="47"/>
    </row>
    <row r="2" spans="1:9" x14ac:dyDescent="0.2">
      <c r="A2" s="23" t="s">
        <v>11</v>
      </c>
      <c r="B2" s="24" t="s">
        <v>0</v>
      </c>
      <c r="C2" s="24" t="s">
        <v>1</v>
      </c>
      <c r="D2" s="25" t="s">
        <v>2</v>
      </c>
      <c r="E2" s="25" t="s">
        <v>3</v>
      </c>
      <c r="F2" s="25" t="s">
        <v>4</v>
      </c>
      <c r="G2" s="24" t="s">
        <v>5</v>
      </c>
      <c r="H2" s="25" t="s">
        <v>9</v>
      </c>
    </row>
    <row r="3" spans="1:9" x14ac:dyDescent="0.2">
      <c r="A3" s="26"/>
      <c r="B3" s="27"/>
      <c r="C3" s="27"/>
      <c r="D3" s="28"/>
      <c r="E3" s="28"/>
      <c r="F3" s="28"/>
      <c r="G3" s="27"/>
      <c r="H3" s="29">
        <v>23161.37</v>
      </c>
      <c r="I3" s="22" t="s">
        <v>94</v>
      </c>
    </row>
    <row r="4" spans="1:9" x14ac:dyDescent="0.15">
      <c r="A4" s="26">
        <v>45603</v>
      </c>
      <c r="B4" s="30" t="s">
        <v>25</v>
      </c>
      <c r="C4" s="27" t="s">
        <v>26</v>
      </c>
      <c r="D4" s="29">
        <v>9.59</v>
      </c>
      <c r="E4" s="29">
        <v>1.6</v>
      </c>
      <c r="F4" s="29">
        <v>7.99</v>
      </c>
      <c r="G4" s="31" t="s">
        <v>17</v>
      </c>
      <c r="H4" s="29">
        <f>H3-D4</f>
        <v>23151.78</v>
      </c>
    </row>
    <row r="5" spans="1:9" x14ac:dyDescent="0.15">
      <c r="A5" s="26">
        <v>45614</v>
      </c>
      <c r="B5" s="30" t="s">
        <v>29</v>
      </c>
      <c r="C5" s="27" t="s">
        <v>30</v>
      </c>
      <c r="D5" s="29">
        <v>666.72</v>
      </c>
      <c r="E5" s="29">
        <v>111.12</v>
      </c>
      <c r="F5" s="29">
        <v>555.6</v>
      </c>
      <c r="G5" s="31" t="s">
        <v>17</v>
      </c>
      <c r="H5" s="29">
        <f t="shared" ref="H5:H57" si="0">H4-D5</f>
        <v>22485.059999999998</v>
      </c>
    </row>
    <row r="6" spans="1:9" x14ac:dyDescent="0.15">
      <c r="A6" s="26">
        <v>45614</v>
      </c>
      <c r="B6" s="30" t="s">
        <v>18</v>
      </c>
      <c r="C6" s="27" t="s">
        <v>31</v>
      </c>
      <c r="D6" s="29">
        <v>567.74</v>
      </c>
      <c r="E6" s="29">
        <v>94.62</v>
      </c>
      <c r="F6" s="29">
        <v>473.12</v>
      </c>
      <c r="G6" s="31" t="s">
        <v>17</v>
      </c>
      <c r="H6" s="29">
        <f t="shared" si="0"/>
        <v>21917.319999999996</v>
      </c>
    </row>
    <row r="7" spans="1:9" x14ac:dyDescent="0.15">
      <c r="A7" s="26">
        <v>45614</v>
      </c>
      <c r="B7" s="30" t="s">
        <v>24</v>
      </c>
      <c r="C7" s="27" t="s">
        <v>32</v>
      </c>
      <c r="D7" s="29">
        <v>267</v>
      </c>
      <c r="E7" s="29"/>
      <c r="F7" s="29">
        <v>267</v>
      </c>
      <c r="G7" s="31" t="s">
        <v>17</v>
      </c>
      <c r="H7" s="29">
        <f t="shared" si="0"/>
        <v>21650.319999999996</v>
      </c>
    </row>
    <row r="8" spans="1:9" x14ac:dyDescent="0.15">
      <c r="A8" s="26">
        <v>45614</v>
      </c>
      <c r="B8" s="30" t="s">
        <v>33</v>
      </c>
      <c r="C8" s="27" t="s">
        <v>34</v>
      </c>
      <c r="D8" s="29">
        <v>60</v>
      </c>
      <c r="E8" s="29">
        <v>10</v>
      </c>
      <c r="F8" s="29">
        <v>50</v>
      </c>
      <c r="G8" s="31" t="s">
        <v>17</v>
      </c>
      <c r="H8" s="29">
        <f t="shared" si="0"/>
        <v>21590.319999999996</v>
      </c>
    </row>
    <row r="9" spans="1:9" x14ac:dyDescent="0.15">
      <c r="A9" s="26">
        <v>45621</v>
      </c>
      <c r="B9" s="30" t="s">
        <v>22</v>
      </c>
      <c r="C9" s="27" t="s">
        <v>35</v>
      </c>
      <c r="D9" s="29">
        <v>72.8</v>
      </c>
      <c r="E9" s="29"/>
      <c r="F9" s="29">
        <v>72.8</v>
      </c>
      <c r="G9" s="31" t="s">
        <v>17</v>
      </c>
      <c r="H9" s="29">
        <f t="shared" si="0"/>
        <v>21517.519999999997</v>
      </c>
    </row>
    <row r="10" spans="1:9" x14ac:dyDescent="0.15">
      <c r="A10" s="26">
        <v>45621</v>
      </c>
      <c r="B10" s="30" t="s">
        <v>23</v>
      </c>
      <c r="C10" s="27" t="s">
        <v>36</v>
      </c>
      <c r="D10" s="29">
        <v>291.2</v>
      </c>
      <c r="E10" s="29"/>
      <c r="F10" s="29">
        <v>291.2</v>
      </c>
      <c r="G10" s="31" t="s">
        <v>17</v>
      </c>
      <c r="H10" s="29">
        <f t="shared" si="0"/>
        <v>21226.319999999996</v>
      </c>
    </row>
    <row r="11" spans="1:9" x14ac:dyDescent="0.15">
      <c r="A11" s="26">
        <v>45621</v>
      </c>
      <c r="B11" s="30" t="s">
        <v>23</v>
      </c>
      <c r="C11" s="27" t="s">
        <v>37</v>
      </c>
      <c r="D11" s="29">
        <v>1.1299999999999999</v>
      </c>
      <c r="E11" s="29"/>
      <c r="F11" s="29">
        <v>1.1299999999999999</v>
      </c>
      <c r="G11" s="31" t="s">
        <v>17</v>
      </c>
      <c r="H11" s="29">
        <f t="shared" si="0"/>
        <v>21225.189999999995</v>
      </c>
    </row>
    <row r="12" spans="1:9" x14ac:dyDescent="0.15">
      <c r="A12" s="26">
        <v>45621</v>
      </c>
      <c r="B12" s="30" t="s">
        <v>22</v>
      </c>
      <c r="C12" s="27" t="s">
        <v>38</v>
      </c>
      <c r="D12" s="29">
        <v>31.2</v>
      </c>
      <c r="E12" s="29"/>
      <c r="F12" s="29">
        <v>31.2</v>
      </c>
      <c r="G12" s="31" t="s">
        <v>17</v>
      </c>
      <c r="H12" s="29">
        <f t="shared" si="0"/>
        <v>21193.989999999994</v>
      </c>
    </row>
    <row r="13" spans="1:9" x14ac:dyDescent="0.15">
      <c r="A13" s="26">
        <v>45621</v>
      </c>
      <c r="B13" s="30" t="s">
        <v>23</v>
      </c>
      <c r="C13" s="27" t="s">
        <v>38</v>
      </c>
      <c r="D13" s="29">
        <v>124.8</v>
      </c>
      <c r="E13" s="29"/>
      <c r="F13" s="29">
        <v>124.8</v>
      </c>
      <c r="G13" s="31" t="s">
        <v>17</v>
      </c>
      <c r="H13" s="29">
        <f t="shared" si="0"/>
        <v>21069.189999999995</v>
      </c>
    </row>
    <row r="14" spans="1:9" x14ac:dyDescent="0.15">
      <c r="A14" s="26">
        <v>45621</v>
      </c>
      <c r="B14" s="30" t="s">
        <v>6</v>
      </c>
      <c r="C14" s="27" t="s">
        <v>39</v>
      </c>
      <c r="D14" s="29">
        <v>4.7</v>
      </c>
      <c r="E14" s="29"/>
      <c r="F14" s="29">
        <v>4.7</v>
      </c>
      <c r="G14" s="31" t="s">
        <v>17</v>
      </c>
      <c r="H14" s="29">
        <f t="shared" si="0"/>
        <v>21064.489999999994</v>
      </c>
    </row>
    <row r="15" spans="1:9" x14ac:dyDescent="0.15">
      <c r="A15" s="26">
        <v>45621</v>
      </c>
      <c r="B15" s="30" t="s">
        <v>6</v>
      </c>
      <c r="C15" s="27" t="s">
        <v>40</v>
      </c>
      <c r="D15" s="29">
        <v>87.99</v>
      </c>
      <c r="E15" s="29">
        <v>14.67</v>
      </c>
      <c r="F15" s="29">
        <v>73.319999999999993</v>
      </c>
      <c r="G15" s="31" t="s">
        <v>17</v>
      </c>
      <c r="H15" s="29">
        <f t="shared" si="0"/>
        <v>20976.499999999993</v>
      </c>
    </row>
    <row r="16" spans="1:9" x14ac:dyDescent="0.15">
      <c r="A16" s="26">
        <v>45621</v>
      </c>
      <c r="B16" s="30" t="s">
        <v>6</v>
      </c>
      <c r="C16" s="27" t="s">
        <v>41</v>
      </c>
      <c r="D16" s="32">
        <v>56</v>
      </c>
      <c r="E16" s="29"/>
      <c r="F16" s="29">
        <v>56</v>
      </c>
      <c r="G16" s="31" t="s">
        <v>17</v>
      </c>
      <c r="H16" s="29">
        <f t="shared" si="0"/>
        <v>20920.499999999993</v>
      </c>
      <c r="I16" s="33" t="s">
        <v>56</v>
      </c>
    </row>
    <row r="17" spans="1:8" x14ac:dyDescent="0.15">
      <c r="A17" s="26">
        <v>45621</v>
      </c>
      <c r="B17" s="30" t="s">
        <v>42</v>
      </c>
      <c r="C17" s="27" t="s">
        <v>43</v>
      </c>
      <c r="D17" s="29">
        <v>175.33</v>
      </c>
      <c r="E17" s="29"/>
      <c r="F17" s="29">
        <v>175.33</v>
      </c>
      <c r="G17" s="31" t="s">
        <v>17</v>
      </c>
      <c r="H17" s="29">
        <f t="shared" si="0"/>
        <v>20745.169999999991</v>
      </c>
    </row>
    <row r="18" spans="1:8" x14ac:dyDescent="0.15">
      <c r="A18" s="26">
        <v>45621</v>
      </c>
      <c r="B18" s="30" t="s">
        <v>44</v>
      </c>
      <c r="C18" s="27" t="s">
        <v>45</v>
      </c>
      <c r="D18" s="29">
        <v>11.45</v>
      </c>
      <c r="E18" s="29"/>
      <c r="F18" s="29">
        <v>11.45</v>
      </c>
      <c r="G18" s="31" t="s">
        <v>17</v>
      </c>
      <c r="H18" s="29">
        <f t="shared" si="0"/>
        <v>20733.71999999999</v>
      </c>
    </row>
    <row r="19" spans="1:8" x14ac:dyDescent="0.15">
      <c r="A19" s="26">
        <v>45621</v>
      </c>
      <c r="B19" s="30" t="s">
        <v>21</v>
      </c>
      <c r="C19" s="27" t="s">
        <v>46</v>
      </c>
      <c r="D19" s="29">
        <v>4</v>
      </c>
      <c r="E19" s="29"/>
      <c r="F19" s="29">
        <v>4</v>
      </c>
      <c r="G19" s="31" t="s">
        <v>17</v>
      </c>
      <c r="H19" s="29">
        <f t="shared" si="0"/>
        <v>20729.71999999999</v>
      </c>
    </row>
    <row r="20" spans="1:8" x14ac:dyDescent="0.15">
      <c r="A20" s="26">
        <v>45621</v>
      </c>
      <c r="B20" s="30" t="s">
        <v>33</v>
      </c>
      <c r="C20" s="27" t="s">
        <v>47</v>
      </c>
      <c r="D20" s="29">
        <v>576</v>
      </c>
      <c r="E20" s="29">
        <v>96</v>
      </c>
      <c r="F20" s="29">
        <v>480</v>
      </c>
      <c r="G20" s="31" t="s">
        <v>17</v>
      </c>
      <c r="H20" s="29">
        <f t="shared" si="0"/>
        <v>20153.71999999999</v>
      </c>
    </row>
    <row r="21" spans="1:8" x14ac:dyDescent="0.15">
      <c r="A21" s="26">
        <v>45621</v>
      </c>
      <c r="B21" s="30" t="s">
        <v>48</v>
      </c>
      <c r="C21" s="27" t="s">
        <v>49</v>
      </c>
      <c r="D21" s="29">
        <v>1680</v>
      </c>
      <c r="E21" s="29">
        <v>280</v>
      </c>
      <c r="F21" s="29">
        <v>1400</v>
      </c>
      <c r="G21" s="31" t="s">
        <v>17</v>
      </c>
      <c r="H21" s="29">
        <f t="shared" si="0"/>
        <v>18473.71999999999</v>
      </c>
    </row>
    <row r="22" spans="1:8" x14ac:dyDescent="0.15">
      <c r="A22" s="26">
        <v>45621</v>
      </c>
      <c r="B22" s="30" t="s">
        <v>50</v>
      </c>
      <c r="C22" s="27" t="s">
        <v>51</v>
      </c>
      <c r="D22" s="29">
        <v>200</v>
      </c>
      <c r="E22" s="29"/>
      <c r="F22" s="29">
        <v>200</v>
      </c>
      <c r="G22" s="31" t="s">
        <v>17</v>
      </c>
      <c r="H22" s="29">
        <f t="shared" si="0"/>
        <v>18273.71999999999</v>
      </c>
    </row>
    <row r="23" spans="1:8" x14ac:dyDescent="0.15">
      <c r="A23" s="26">
        <v>45628</v>
      </c>
      <c r="B23" s="30" t="s">
        <v>52</v>
      </c>
      <c r="C23" s="27" t="s">
        <v>53</v>
      </c>
      <c r="D23" s="29">
        <v>150</v>
      </c>
      <c r="E23" s="29">
        <v>25</v>
      </c>
      <c r="F23" s="29">
        <v>125</v>
      </c>
      <c r="G23" s="31" t="s">
        <v>17</v>
      </c>
      <c r="H23" s="29">
        <f t="shared" si="0"/>
        <v>18123.71999999999</v>
      </c>
    </row>
    <row r="24" spans="1:8" x14ac:dyDescent="0.15">
      <c r="A24" s="26">
        <v>45628</v>
      </c>
      <c r="B24" s="30" t="s">
        <v>52</v>
      </c>
      <c r="C24" s="27" t="s">
        <v>54</v>
      </c>
      <c r="D24" s="29">
        <v>300</v>
      </c>
      <c r="E24" s="29">
        <v>50</v>
      </c>
      <c r="F24" s="29">
        <v>250</v>
      </c>
      <c r="G24" s="31" t="s">
        <v>17</v>
      </c>
      <c r="H24" s="29">
        <f t="shared" si="0"/>
        <v>17823.71999999999</v>
      </c>
    </row>
    <row r="25" spans="1:8" x14ac:dyDescent="0.15">
      <c r="A25" s="26">
        <v>45643</v>
      </c>
      <c r="B25" s="30" t="s">
        <v>58</v>
      </c>
      <c r="C25" s="27" t="s">
        <v>59</v>
      </c>
      <c r="D25" s="29">
        <v>6.29</v>
      </c>
      <c r="E25" s="29">
        <v>0</v>
      </c>
      <c r="F25" s="29">
        <v>6.29</v>
      </c>
      <c r="G25" s="31" t="s">
        <v>17</v>
      </c>
      <c r="H25" s="29">
        <f t="shared" si="0"/>
        <v>17817.429999999989</v>
      </c>
    </row>
    <row r="26" spans="1:8" x14ac:dyDescent="0.15">
      <c r="A26" s="26">
        <v>45643</v>
      </c>
      <c r="B26" s="30" t="s">
        <v>60</v>
      </c>
      <c r="C26" s="27" t="s">
        <v>61</v>
      </c>
      <c r="D26" s="29">
        <v>69.02</v>
      </c>
      <c r="E26" s="29">
        <v>1.49</v>
      </c>
      <c r="F26" s="29">
        <v>67.53</v>
      </c>
      <c r="G26" s="31" t="s">
        <v>17</v>
      </c>
      <c r="H26" s="29">
        <f t="shared" si="0"/>
        <v>17748.409999999989</v>
      </c>
    </row>
    <row r="27" spans="1:8" x14ac:dyDescent="0.15">
      <c r="A27" s="26">
        <v>45643</v>
      </c>
      <c r="B27" s="30" t="s">
        <v>62</v>
      </c>
      <c r="C27" s="27" t="s">
        <v>63</v>
      </c>
      <c r="D27" s="29">
        <v>2.59</v>
      </c>
      <c r="E27" s="29">
        <v>0.43</v>
      </c>
      <c r="F27" s="29">
        <v>2.1599999999999997</v>
      </c>
      <c r="G27" s="31" t="s">
        <v>17</v>
      </c>
      <c r="H27" s="29">
        <f t="shared" si="0"/>
        <v>17745.819999999989</v>
      </c>
    </row>
    <row r="28" spans="1:8" x14ac:dyDescent="0.15">
      <c r="A28" s="26">
        <v>45643</v>
      </c>
      <c r="B28" s="30" t="s">
        <v>62</v>
      </c>
      <c r="C28" s="27" t="s">
        <v>64</v>
      </c>
      <c r="D28" s="29">
        <v>28</v>
      </c>
      <c r="E28" s="29">
        <v>3.67</v>
      </c>
      <c r="F28" s="29">
        <v>24.33</v>
      </c>
      <c r="G28" s="31" t="s">
        <v>17</v>
      </c>
      <c r="H28" s="29">
        <f t="shared" si="0"/>
        <v>17717.819999999989</v>
      </c>
    </row>
    <row r="29" spans="1:8" x14ac:dyDescent="0.15">
      <c r="A29" s="26">
        <v>45643</v>
      </c>
      <c r="B29" s="30" t="s">
        <v>65</v>
      </c>
      <c r="C29" s="27" t="s">
        <v>66</v>
      </c>
      <c r="D29" s="29">
        <v>72.8</v>
      </c>
      <c r="E29" s="29"/>
      <c r="F29" s="29">
        <v>72.8</v>
      </c>
      <c r="G29" s="31" t="s">
        <v>17</v>
      </c>
      <c r="H29" s="29">
        <f t="shared" si="0"/>
        <v>17645.01999999999</v>
      </c>
    </row>
    <row r="30" spans="1:8" x14ac:dyDescent="0.15">
      <c r="A30" s="26">
        <v>45643</v>
      </c>
      <c r="B30" s="30" t="s">
        <v>67</v>
      </c>
      <c r="C30" s="27" t="s">
        <v>66</v>
      </c>
      <c r="D30" s="29">
        <v>291.2</v>
      </c>
      <c r="E30" s="29"/>
      <c r="F30" s="29">
        <v>291.2</v>
      </c>
      <c r="G30" s="31" t="s">
        <v>17</v>
      </c>
      <c r="H30" s="29">
        <f t="shared" si="0"/>
        <v>17353.819999999989</v>
      </c>
    </row>
    <row r="31" spans="1:8" x14ac:dyDescent="0.15">
      <c r="A31" s="26">
        <v>45643</v>
      </c>
      <c r="B31" s="30" t="s">
        <v>67</v>
      </c>
      <c r="C31" s="27" t="s">
        <v>68</v>
      </c>
      <c r="D31" s="29">
        <v>26.1</v>
      </c>
      <c r="E31" s="29"/>
      <c r="F31" s="29">
        <v>26.1</v>
      </c>
      <c r="G31" s="31" t="s">
        <v>17</v>
      </c>
      <c r="H31" s="29">
        <f t="shared" si="0"/>
        <v>17327.71999999999</v>
      </c>
    </row>
    <row r="32" spans="1:8" x14ac:dyDescent="0.15">
      <c r="A32" s="26">
        <v>45643</v>
      </c>
      <c r="B32" s="30" t="s">
        <v>65</v>
      </c>
      <c r="C32" s="27" t="s">
        <v>69</v>
      </c>
      <c r="D32" s="29">
        <v>31.2</v>
      </c>
      <c r="E32" s="29"/>
      <c r="F32" s="29">
        <v>31.2</v>
      </c>
      <c r="G32" s="31" t="s">
        <v>17</v>
      </c>
      <c r="H32" s="29">
        <f t="shared" si="0"/>
        <v>17296.51999999999</v>
      </c>
    </row>
    <row r="33" spans="1:8" x14ac:dyDescent="0.15">
      <c r="A33" s="26">
        <v>45643</v>
      </c>
      <c r="B33" s="30" t="s">
        <v>67</v>
      </c>
      <c r="C33" s="27" t="s">
        <v>69</v>
      </c>
      <c r="D33" s="29">
        <v>124.8</v>
      </c>
      <c r="E33" s="29"/>
      <c r="F33" s="29">
        <v>124.8</v>
      </c>
      <c r="G33" s="31" t="s">
        <v>17</v>
      </c>
      <c r="H33" s="29">
        <f t="shared" si="0"/>
        <v>17171.71999999999</v>
      </c>
    </row>
    <row r="34" spans="1:8" x14ac:dyDescent="0.15">
      <c r="A34" s="26">
        <v>45643</v>
      </c>
      <c r="B34" s="30" t="s">
        <v>42</v>
      </c>
      <c r="C34" s="27" t="s">
        <v>70</v>
      </c>
      <c r="D34" s="29">
        <v>30</v>
      </c>
      <c r="E34" s="29"/>
      <c r="F34" s="29">
        <v>30</v>
      </c>
      <c r="G34" s="31" t="s">
        <v>17</v>
      </c>
      <c r="H34" s="29">
        <f t="shared" si="0"/>
        <v>17141.71999999999</v>
      </c>
    </row>
    <row r="35" spans="1:8" x14ac:dyDescent="0.15">
      <c r="A35" s="26">
        <v>45643</v>
      </c>
      <c r="B35" s="30" t="s">
        <v>58</v>
      </c>
      <c r="C35" s="27" t="s">
        <v>71</v>
      </c>
      <c r="D35" s="29">
        <v>42</v>
      </c>
      <c r="E35" s="29"/>
      <c r="F35" s="29">
        <v>42</v>
      </c>
      <c r="G35" s="31" t="s">
        <v>17</v>
      </c>
      <c r="H35" s="29">
        <f t="shared" si="0"/>
        <v>17099.71999999999</v>
      </c>
    </row>
    <row r="36" spans="1:8" x14ac:dyDescent="0.15">
      <c r="A36" s="26">
        <v>45643</v>
      </c>
      <c r="B36" s="30" t="s">
        <v>58</v>
      </c>
      <c r="C36" s="27" t="s">
        <v>72</v>
      </c>
      <c r="D36" s="29">
        <v>15.99</v>
      </c>
      <c r="E36" s="29">
        <v>2.67</v>
      </c>
      <c r="F36" s="29">
        <v>13.32</v>
      </c>
      <c r="G36" s="31" t="s">
        <v>17</v>
      </c>
      <c r="H36" s="29">
        <f t="shared" si="0"/>
        <v>17083.729999999989</v>
      </c>
    </row>
    <row r="37" spans="1:8" x14ac:dyDescent="0.15">
      <c r="A37" s="26">
        <v>45666</v>
      </c>
      <c r="B37" s="30" t="s">
        <v>77</v>
      </c>
      <c r="C37" s="27" t="s">
        <v>78</v>
      </c>
      <c r="D37" s="29">
        <v>206</v>
      </c>
      <c r="E37" s="29"/>
      <c r="F37" s="29">
        <v>206</v>
      </c>
      <c r="G37" s="31" t="s">
        <v>17</v>
      </c>
      <c r="H37" s="29">
        <f t="shared" si="0"/>
        <v>16877.729999999989</v>
      </c>
    </row>
    <row r="38" spans="1:8" x14ac:dyDescent="0.15">
      <c r="A38" s="26">
        <v>45671</v>
      </c>
      <c r="B38" s="30" t="s">
        <v>74</v>
      </c>
      <c r="C38" s="27" t="s">
        <v>79</v>
      </c>
      <c r="D38" s="29">
        <v>1743.98</v>
      </c>
      <c r="E38" s="29">
        <v>290.66000000000003</v>
      </c>
      <c r="F38" s="29">
        <v>1453.32</v>
      </c>
      <c r="G38" s="31" t="s">
        <v>17</v>
      </c>
      <c r="H38" s="29">
        <f t="shared" si="0"/>
        <v>15133.749999999989</v>
      </c>
    </row>
    <row r="39" spans="1:8" x14ac:dyDescent="0.15">
      <c r="A39" s="26">
        <v>45671</v>
      </c>
      <c r="B39" s="30" t="s">
        <v>76</v>
      </c>
      <c r="C39" s="27" t="s">
        <v>80</v>
      </c>
      <c r="D39" s="29">
        <v>65</v>
      </c>
      <c r="E39" s="29"/>
      <c r="F39" s="29">
        <v>65</v>
      </c>
      <c r="G39" s="31" t="s">
        <v>17</v>
      </c>
      <c r="H39" s="29">
        <f t="shared" si="0"/>
        <v>15068.749999999989</v>
      </c>
    </row>
    <row r="40" spans="1:8" x14ac:dyDescent="0.15">
      <c r="A40" s="26">
        <v>45671</v>
      </c>
      <c r="B40" s="30" t="s">
        <v>75</v>
      </c>
      <c r="C40" s="27" t="s">
        <v>81</v>
      </c>
      <c r="D40" s="29">
        <v>50</v>
      </c>
      <c r="E40" s="29"/>
      <c r="F40" s="29">
        <v>50</v>
      </c>
      <c r="G40" s="31" t="s">
        <v>17</v>
      </c>
      <c r="H40" s="29">
        <f t="shared" si="0"/>
        <v>15018.749999999989</v>
      </c>
    </row>
    <row r="41" spans="1:8" x14ac:dyDescent="0.15">
      <c r="A41" s="26">
        <v>45671</v>
      </c>
      <c r="B41" s="30" t="s">
        <v>82</v>
      </c>
      <c r="C41" s="27" t="s">
        <v>83</v>
      </c>
      <c r="D41" s="29">
        <v>72.8</v>
      </c>
      <c r="E41" s="29"/>
      <c r="F41" s="29">
        <v>72.8</v>
      </c>
      <c r="G41" s="31" t="s">
        <v>17</v>
      </c>
      <c r="H41" s="29">
        <f t="shared" si="0"/>
        <v>14945.94999999999</v>
      </c>
    </row>
    <row r="42" spans="1:8" x14ac:dyDescent="0.15">
      <c r="A42" s="26">
        <v>45671</v>
      </c>
      <c r="B42" s="30" t="s">
        <v>84</v>
      </c>
      <c r="C42" s="27" t="s">
        <v>83</v>
      </c>
      <c r="D42" s="29">
        <v>291.2</v>
      </c>
      <c r="E42" s="29"/>
      <c r="F42" s="29">
        <v>291.2</v>
      </c>
      <c r="G42" s="31" t="s">
        <v>17</v>
      </c>
      <c r="H42" s="29">
        <f t="shared" si="0"/>
        <v>14654.749999999989</v>
      </c>
    </row>
    <row r="43" spans="1:8" x14ac:dyDescent="0.15">
      <c r="A43" s="26">
        <v>45671</v>
      </c>
      <c r="B43" s="30" t="s">
        <v>84</v>
      </c>
      <c r="C43" s="27" t="s">
        <v>85</v>
      </c>
      <c r="D43" s="29">
        <v>1.1299999999999999</v>
      </c>
      <c r="E43" s="29"/>
      <c r="F43" s="29">
        <v>1.1299999999999999</v>
      </c>
      <c r="G43" s="31" t="s">
        <v>17</v>
      </c>
      <c r="H43" s="29">
        <f t="shared" si="0"/>
        <v>14653.61999999999</v>
      </c>
    </row>
    <row r="44" spans="1:8" x14ac:dyDescent="0.15">
      <c r="A44" s="26">
        <v>45671</v>
      </c>
      <c r="B44" s="30" t="s">
        <v>82</v>
      </c>
      <c r="C44" s="27" t="s">
        <v>86</v>
      </c>
      <c r="D44" s="29">
        <v>31.2</v>
      </c>
      <c r="E44" s="29"/>
      <c r="F44" s="29">
        <v>31.2</v>
      </c>
      <c r="G44" s="31" t="s">
        <v>17</v>
      </c>
      <c r="H44" s="29">
        <f t="shared" si="0"/>
        <v>14622.419999999989</v>
      </c>
    </row>
    <row r="45" spans="1:8" x14ac:dyDescent="0.15">
      <c r="A45" s="26">
        <v>45671</v>
      </c>
      <c r="B45" s="30" t="s">
        <v>84</v>
      </c>
      <c r="C45" s="27" t="s">
        <v>86</v>
      </c>
      <c r="D45" s="29">
        <v>124.8</v>
      </c>
      <c r="E45" s="29"/>
      <c r="F45" s="29">
        <v>124.8</v>
      </c>
      <c r="G45" s="31" t="s">
        <v>17</v>
      </c>
      <c r="H45" s="29">
        <f t="shared" si="0"/>
        <v>14497.61999999999</v>
      </c>
    </row>
    <row r="46" spans="1:8" x14ac:dyDescent="0.15">
      <c r="A46" s="26">
        <v>45672</v>
      </c>
      <c r="B46" s="30" t="s">
        <v>13</v>
      </c>
      <c r="C46" s="34" t="s">
        <v>87</v>
      </c>
      <c r="D46" s="29">
        <v>6.44</v>
      </c>
      <c r="E46" s="29"/>
      <c r="F46" s="29">
        <v>6.44</v>
      </c>
      <c r="G46" s="31" t="s">
        <v>17</v>
      </c>
      <c r="H46" s="29">
        <f t="shared" si="0"/>
        <v>14491.179999999989</v>
      </c>
    </row>
    <row r="47" spans="1:8" x14ac:dyDescent="0.15">
      <c r="A47" s="26">
        <v>45688</v>
      </c>
      <c r="B47" s="30" t="s">
        <v>74</v>
      </c>
      <c r="C47" s="27" t="s">
        <v>88</v>
      </c>
      <c r="D47" s="29">
        <v>130</v>
      </c>
      <c r="E47" s="29">
        <v>21.67</v>
      </c>
      <c r="F47" s="29">
        <v>108.33</v>
      </c>
      <c r="G47" s="31" t="s">
        <v>17</v>
      </c>
      <c r="H47" s="29">
        <f t="shared" si="0"/>
        <v>14361.179999999989</v>
      </c>
    </row>
    <row r="48" spans="1:8" x14ac:dyDescent="0.15">
      <c r="A48" s="35">
        <v>45705</v>
      </c>
      <c r="B48" s="30" t="s">
        <v>96</v>
      </c>
      <c r="C48" s="27" t="s">
        <v>97</v>
      </c>
      <c r="D48" s="29">
        <v>72.8</v>
      </c>
      <c r="E48" s="29"/>
      <c r="F48" s="29">
        <v>72.8</v>
      </c>
      <c r="G48" s="31" t="s">
        <v>17</v>
      </c>
      <c r="H48" s="29">
        <f t="shared" si="0"/>
        <v>14288.37999999999</v>
      </c>
    </row>
    <row r="49" spans="1:8" x14ac:dyDescent="0.15">
      <c r="A49" s="35">
        <v>45705</v>
      </c>
      <c r="B49" s="30" t="s">
        <v>100</v>
      </c>
      <c r="C49" s="27" t="s">
        <v>97</v>
      </c>
      <c r="D49" s="29">
        <v>291.2</v>
      </c>
      <c r="E49" s="29"/>
      <c r="F49" s="29">
        <v>291.2</v>
      </c>
      <c r="G49" s="31" t="s">
        <v>17</v>
      </c>
      <c r="H49" s="29">
        <f t="shared" si="0"/>
        <v>13997.179999999989</v>
      </c>
    </row>
    <row r="50" spans="1:8" x14ac:dyDescent="0.15">
      <c r="A50" s="35">
        <v>45705</v>
      </c>
      <c r="B50" s="30" t="s">
        <v>100</v>
      </c>
      <c r="C50" s="27" t="s">
        <v>98</v>
      </c>
      <c r="D50" s="29">
        <v>1.1299999999999999</v>
      </c>
      <c r="E50" s="29"/>
      <c r="F50" s="29">
        <v>1.1299999999999999</v>
      </c>
      <c r="G50" s="31" t="s">
        <v>17</v>
      </c>
      <c r="H50" s="29">
        <f t="shared" si="0"/>
        <v>13996.04999999999</v>
      </c>
    </row>
    <row r="51" spans="1:8" x14ac:dyDescent="0.15">
      <c r="A51" s="35">
        <v>45705</v>
      </c>
      <c r="B51" s="30" t="s">
        <v>96</v>
      </c>
      <c r="C51" s="27" t="s">
        <v>99</v>
      </c>
      <c r="D51" s="29">
        <v>31.2</v>
      </c>
      <c r="E51" s="29"/>
      <c r="F51" s="29">
        <v>31.2</v>
      </c>
      <c r="G51" s="31" t="s">
        <v>17</v>
      </c>
      <c r="H51" s="29">
        <f t="shared" si="0"/>
        <v>13964.849999999989</v>
      </c>
    </row>
    <row r="52" spans="1:8" x14ac:dyDescent="0.15">
      <c r="A52" s="35">
        <v>45705</v>
      </c>
      <c r="B52" s="30" t="s">
        <v>100</v>
      </c>
      <c r="C52" s="27" t="s">
        <v>99</v>
      </c>
      <c r="D52" s="29">
        <v>124.8</v>
      </c>
      <c r="E52" s="29"/>
      <c r="F52" s="29">
        <v>124.8</v>
      </c>
      <c r="G52" s="31" t="s">
        <v>17</v>
      </c>
      <c r="H52" s="29">
        <f t="shared" si="0"/>
        <v>13840.04999999999</v>
      </c>
    </row>
    <row r="53" spans="1:8" x14ac:dyDescent="0.15">
      <c r="A53" s="36">
        <v>45705</v>
      </c>
      <c r="B53" s="30" t="s">
        <v>90</v>
      </c>
      <c r="C53" s="27" t="s">
        <v>104</v>
      </c>
      <c r="D53" s="29">
        <v>160</v>
      </c>
      <c r="E53" s="29"/>
      <c r="F53" s="29">
        <v>160</v>
      </c>
      <c r="G53" s="31" t="s">
        <v>17</v>
      </c>
      <c r="H53" s="29">
        <f t="shared" si="0"/>
        <v>13680.04999999999</v>
      </c>
    </row>
    <row r="54" spans="1:8" x14ac:dyDescent="0.15">
      <c r="A54" s="36">
        <v>45705</v>
      </c>
      <c r="B54" s="30" t="s">
        <v>6</v>
      </c>
      <c r="C54" s="27" t="s">
        <v>105</v>
      </c>
      <c r="D54" s="29">
        <v>109.44</v>
      </c>
      <c r="E54" s="29">
        <v>18.239999999999998</v>
      </c>
      <c r="F54" s="29">
        <v>91.2</v>
      </c>
      <c r="G54" s="31" t="s">
        <v>17</v>
      </c>
      <c r="H54" s="29">
        <f t="shared" si="0"/>
        <v>13570.60999999999</v>
      </c>
    </row>
    <row r="55" spans="1:8" x14ac:dyDescent="0.15">
      <c r="A55" s="36">
        <v>45708</v>
      </c>
      <c r="B55" s="30" t="s">
        <v>89</v>
      </c>
      <c r="C55" s="27" t="s">
        <v>106</v>
      </c>
      <c r="D55" s="29">
        <v>968.98</v>
      </c>
      <c r="E55" s="29"/>
      <c r="F55" s="29">
        <v>968.98</v>
      </c>
      <c r="G55" s="31" t="s">
        <v>17</v>
      </c>
      <c r="H55" s="29">
        <f t="shared" si="0"/>
        <v>12601.62999999999</v>
      </c>
    </row>
    <row r="56" spans="1:8" x14ac:dyDescent="0.15">
      <c r="A56" s="36">
        <v>45709</v>
      </c>
      <c r="B56" s="30" t="s">
        <v>89</v>
      </c>
      <c r="C56" s="27" t="s">
        <v>107</v>
      </c>
      <c r="D56" s="29">
        <v>116.69</v>
      </c>
      <c r="E56" s="29"/>
      <c r="F56" s="29">
        <v>116.69</v>
      </c>
      <c r="G56" s="31" t="s">
        <v>17</v>
      </c>
      <c r="H56" s="29">
        <f t="shared" si="0"/>
        <v>12484.93999999999</v>
      </c>
    </row>
    <row r="57" spans="1:8" x14ac:dyDescent="0.15">
      <c r="A57" s="36">
        <v>45719</v>
      </c>
      <c r="B57" s="30" t="s">
        <v>108</v>
      </c>
      <c r="C57" s="27" t="s">
        <v>109</v>
      </c>
      <c r="D57" s="29">
        <v>36.979999999999997</v>
      </c>
      <c r="E57" s="29">
        <v>6.17</v>
      </c>
      <c r="F57" s="29">
        <v>30.809999999999995</v>
      </c>
      <c r="G57" s="31" t="s">
        <v>17</v>
      </c>
      <c r="H57" s="29">
        <f t="shared" si="0"/>
        <v>12447.95999999999</v>
      </c>
    </row>
    <row r="58" spans="1:8" x14ac:dyDescent="0.15">
      <c r="A58" s="35"/>
      <c r="B58" s="30"/>
      <c r="C58" s="27"/>
      <c r="D58" s="29"/>
      <c r="E58" s="29"/>
      <c r="F58" s="29"/>
      <c r="G58" s="31"/>
      <c r="H58" s="29"/>
    </row>
    <row r="59" spans="1:8" x14ac:dyDescent="0.15">
      <c r="A59" s="35"/>
      <c r="B59" s="30"/>
      <c r="C59" s="27"/>
      <c r="D59" s="29"/>
      <c r="E59" s="29"/>
      <c r="F59" s="29"/>
      <c r="G59" s="31"/>
      <c r="H59" s="29"/>
    </row>
    <row r="60" spans="1:8" x14ac:dyDescent="0.2">
      <c r="A60" s="48" t="s">
        <v>95</v>
      </c>
      <c r="B60" s="49"/>
      <c r="C60" s="49"/>
      <c r="D60" s="49"/>
      <c r="E60" s="49"/>
      <c r="F60" s="49"/>
      <c r="G60" s="49"/>
      <c r="H60" s="50"/>
    </row>
    <row r="61" spans="1:8" x14ac:dyDescent="0.15">
      <c r="A61" s="26"/>
      <c r="B61" s="27"/>
      <c r="C61" s="27"/>
      <c r="D61" s="29"/>
      <c r="E61" s="29"/>
      <c r="F61" s="29"/>
      <c r="G61" s="31"/>
      <c r="H61" s="29">
        <f>H57</f>
        <v>12447.95999999999</v>
      </c>
    </row>
    <row r="62" spans="1:8" x14ac:dyDescent="0.15">
      <c r="A62" s="37">
        <v>45600</v>
      </c>
      <c r="B62" s="38" t="s">
        <v>20</v>
      </c>
      <c r="C62" s="39" t="s">
        <v>19</v>
      </c>
      <c r="D62" s="29">
        <v>17.5</v>
      </c>
      <c r="E62" s="29">
        <v>0</v>
      </c>
      <c r="F62" s="29">
        <v>0</v>
      </c>
      <c r="G62" s="31" t="s">
        <v>17</v>
      </c>
      <c r="H62" s="29">
        <f>H61+D62</f>
        <v>12465.45999999999</v>
      </c>
    </row>
    <row r="63" spans="1:8" x14ac:dyDescent="0.15">
      <c r="A63" s="37">
        <v>45601</v>
      </c>
      <c r="B63" s="38" t="s">
        <v>27</v>
      </c>
      <c r="C63" s="39" t="s">
        <v>19</v>
      </c>
      <c r="D63" s="29">
        <v>17.5</v>
      </c>
      <c r="E63" s="29">
        <v>0</v>
      </c>
      <c r="F63" s="29">
        <v>0</v>
      </c>
      <c r="G63" s="31" t="s">
        <v>17</v>
      </c>
      <c r="H63" s="29">
        <f t="shared" ref="H63:H67" si="1">H62+D63</f>
        <v>12482.95999999999</v>
      </c>
    </row>
    <row r="64" spans="1:8" x14ac:dyDescent="0.15">
      <c r="A64" s="26">
        <v>45610</v>
      </c>
      <c r="B64" s="30" t="s">
        <v>15</v>
      </c>
      <c r="C64" s="27" t="s">
        <v>28</v>
      </c>
      <c r="D64" s="29">
        <v>6.5</v>
      </c>
      <c r="E64" s="29">
        <v>0</v>
      </c>
      <c r="F64" s="29">
        <v>0</v>
      </c>
      <c r="G64" s="31" t="s">
        <v>17</v>
      </c>
      <c r="H64" s="29">
        <f t="shared" si="1"/>
        <v>12489.45999999999</v>
      </c>
    </row>
    <row r="65" spans="1:9" x14ac:dyDescent="0.15">
      <c r="A65" s="26">
        <v>45631</v>
      </c>
      <c r="B65" s="30" t="s">
        <v>15</v>
      </c>
      <c r="C65" s="27" t="s">
        <v>55</v>
      </c>
      <c r="D65" s="29">
        <v>105</v>
      </c>
      <c r="E65" s="29">
        <v>0</v>
      </c>
      <c r="F65" s="29">
        <v>0</v>
      </c>
      <c r="G65" s="31" t="s">
        <v>17</v>
      </c>
      <c r="H65" s="29">
        <f t="shared" si="1"/>
        <v>12594.45999999999</v>
      </c>
    </row>
    <row r="66" spans="1:9" x14ac:dyDescent="0.15">
      <c r="A66" s="37">
        <v>45635</v>
      </c>
      <c r="B66" s="30" t="s">
        <v>15</v>
      </c>
      <c r="C66" s="39" t="s">
        <v>57</v>
      </c>
      <c r="D66" s="29">
        <v>59.01</v>
      </c>
      <c r="E66" s="29">
        <v>0</v>
      </c>
      <c r="F66" s="29">
        <v>0</v>
      </c>
      <c r="G66" s="31" t="s">
        <v>17</v>
      </c>
      <c r="H66" s="29">
        <f t="shared" si="1"/>
        <v>12653.46999999999</v>
      </c>
    </row>
    <row r="67" spans="1:9" x14ac:dyDescent="0.15">
      <c r="A67" s="26">
        <v>45636</v>
      </c>
      <c r="B67" s="30" t="s">
        <v>15</v>
      </c>
      <c r="C67" s="27" t="s">
        <v>73</v>
      </c>
      <c r="D67" s="29">
        <v>5326.01</v>
      </c>
      <c r="E67" s="29">
        <v>0</v>
      </c>
      <c r="F67" s="29">
        <v>0</v>
      </c>
      <c r="G67" s="31" t="s">
        <v>17</v>
      </c>
      <c r="H67" s="29">
        <f t="shared" si="1"/>
        <v>17979.479999999989</v>
      </c>
      <c r="I67" s="22" t="s">
        <v>110</v>
      </c>
    </row>
    <row r="68" spans="1:9" x14ac:dyDescent="0.2">
      <c r="A68" s="40"/>
      <c r="B68" s="41"/>
      <c r="G68" s="41"/>
      <c r="I68" s="22" t="s">
        <v>113</v>
      </c>
    </row>
    <row r="69" spans="1:9" ht="16" customHeight="1" x14ac:dyDescent="0.2">
      <c r="A69" s="41" t="s">
        <v>7</v>
      </c>
      <c r="C69" s="41"/>
      <c r="D69" s="41"/>
      <c r="E69" s="41"/>
      <c r="F69" s="41"/>
    </row>
    <row r="70" spans="1:9" ht="16" customHeight="1" x14ac:dyDescent="0.2">
      <c r="A70" s="41"/>
      <c r="C70" s="41"/>
      <c r="D70" s="41"/>
      <c r="E70" s="41"/>
      <c r="F70" s="41"/>
    </row>
    <row r="71" spans="1:9" ht="22" customHeight="1" x14ac:dyDescent="0.2">
      <c r="A71" s="41" t="s">
        <v>111</v>
      </c>
      <c r="B71" s="41"/>
      <c r="C71" s="41"/>
      <c r="G71" s="41"/>
      <c r="H71" s="41"/>
    </row>
    <row r="72" spans="1:9" ht="18" customHeight="1" x14ac:dyDescent="0.2">
      <c r="A72" s="23" t="s">
        <v>11</v>
      </c>
      <c r="B72" s="24" t="s">
        <v>0</v>
      </c>
      <c r="C72" s="24" t="s">
        <v>1</v>
      </c>
      <c r="D72" s="25" t="s">
        <v>2</v>
      </c>
      <c r="E72" s="25" t="s">
        <v>3</v>
      </c>
      <c r="F72" s="25" t="s">
        <v>4</v>
      </c>
      <c r="G72" s="41"/>
      <c r="H72" s="41"/>
    </row>
    <row r="73" spans="1:9" ht="17" customHeight="1" x14ac:dyDescent="0.2">
      <c r="A73" s="26">
        <v>45731</v>
      </c>
      <c r="B73" s="27" t="s">
        <v>6</v>
      </c>
      <c r="C73" s="27" t="s">
        <v>91</v>
      </c>
      <c r="D73" s="28">
        <v>364</v>
      </c>
      <c r="E73" s="28">
        <v>0</v>
      </c>
      <c r="F73" s="43">
        <f>D73-E73</f>
        <v>364</v>
      </c>
    </row>
    <row r="74" spans="1:9" ht="17" customHeight="1" x14ac:dyDescent="0.2">
      <c r="A74" s="26">
        <v>45731</v>
      </c>
      <c r="B74" s="27" t="s">
        <v>6</v>
      </c>
      <c r="C74" s="27" t="s">
        <v>92</v>
      </c>
      <c r="D74" s="28">
        <v>156</v>
      </c>
      <c r="E74" s="28">
        <v>0</v>
      </c>
      <c r="F74" s="43">
        <f t="shared" ref="F74:F80" si="2">D74-E74</f>
        <v>156</v>
      </c>
    </row>
    <row r="75" spans="1:9" ht="17" customHeight="1" x14ac:dyDescent="0.2">
      <c r="A75" s="26">
        <v>45731</v>
      </c>
      <c r="B75" s="27" t="s">
        <v>6</v>
      </c>
      <c r="C75" s="44" t="s">
        <v>112</v>
      </c>
      <c r="D75" s="28">
        <v>1.23</v>
      </c>
      <c r="E75" s="28">
        <v>0</v>
      </c>
      <c r="F75" s="43">
        <f t="shared" si="2"/>
        <v>1.23</v>
      </c>
    </row>
    <row r="76" spans="1:9" ht="17" customHeight="1" x14ac:dyDescent="0.2">
      <c r="A76" s="26">
        <v>45716</v>
      </c>
      <c r="B76" s="27" t="s">
        <v>6</v>
      </c>
      <c r="C76" s="44" t="s">
        <v>101</v>
      </c>
      <c r="D76" s="28">
        <v>55.04</v>
      </c>
      <c r="E76" s="28">
        <v>9.17</v>
      </c>
      <c r="F76" s="43">
        <f t="shared" si="2"/>
        <v>45.87</v>
      </c>
    </row>
    <row r="77" spans="1:9" ht="17" customHeight="1" x14ac:dyDescent="0.2">
      <c r="A77" s="26">
        <v>45719</v>
      </c>
      <c r="B77" s="27" t="s">
        <v>102</v>
      </c>
      <c r="C77" s="44" t="s">
        <v>103</v>
      </c>
      <c r="D77" s="28">
        <v>150</v>
      </c>
      <c r="E77" s="28">
        <v>0</v>
      </c>
      <c r="F77" s="43">
        <f t="shared" si="2"/>
        <v>150</v>
      </c>
    </row>
    <row r="78" spans="1:9" ht="28" customHeight="1" x14ac:dyDescent="0.2">
      <c r="A78" s="26">
        <v>45723</v>
      </c>
      <c r="B78" s="27" t="s">
        <v>6</v>
      </c>
      <c r="C78" s="44" t="s">
        <v>114</v>
      </c>
      <c r="D78" s="28">
        <v>720.4</v>
      </c>
      <c r="E78" s="28">
        <v>120.06</v>
      </c>
      <c r="F78" s="43">
        <f t="shared" si="2"/>
        <v>600.33999999999992</v>
      </c>
    </row>
    <row r="79" spans="1:9" ht="17" customHeight="1" x14ac:dyDescent="0.2">
      <c r="A79" s="26">
        <v>45694</v>
      </c>
      <c r="B79" s="27" t="s">
        <v>108</v>
      </c>
      <c r="C79" s="44" t="s">
        <v>115</v>
      </c>
      <c r="D79" s="28">
        <v>114.45</v>
      </c>
      <c r="E79" s="28">
        <v>19.079999999999998</v>
      </c>
      <c r="F79" s="43">
        <f t="shared" si="2"/>
        <v>95.37</v>
      </c>
    </row>
    <row r="80" spans="1:9" ht="17" customHeight="1" x14ac:dyDescent="0.2">
      <c r="A80" s="26">
        <v>45728</v>
      </c>
      <c r="B80" s="26" t="s">
        <v>6</v>
      </c>
      <c r="C80" s="26" t="s">
        <v>116</v>
      </c>
      <c r="D80" s="46">
        <v>15.99</v>
      </c>
      <c r="E80" s="46">
        <v>2.67</v>
      </c>
      <c r="F80" s="43">
        <f t="shared" si="2"/>
        <v>13.32</v>
      </c>
    </row>
    <row r="81" spans="1:6" ht="17" customHeight="1" x14ac:dyDescent="0.2">
      <c r="B81" s="41"/>
      <c r="C81" s="41"/>
      <c r="F81" s="41"/>
    </row>
    <row r="82" spans="1:6" x14ac:dyDescent="0.2">
      <c r="A82" s="41" t="s">
        <v>12</v>
      </c>
      <c r="B82" s="41"/>
      <c r="C82" s="41"/>
      <c r="D82" s="41"/>
      <c r="E82" s="41"/>
      <c r="F82" s="41"/>
    </row>
    <row r="83" spans="1:6" x14ac:dyDescent="0.2">
      <c r="B83" s="41"/>
      <c r="C83" s="41"/>
    </row>
    <row r="84" spans="1:6" x14ac:dyDescent="0.2">
      <c r="A84" s="41"/>
      <c r="B84" s="41"/>
      <c r="C84" s="41"/>
    </row>
    <row r="85" spans="1:6" x14ac:dyDescent="0.2">
      <c r="A85" s="41" t="s">
        <v>10</v>
      </c>
    </row>
    <row r="86" spans="1:6" x14ac:dyDescent="0.2">
      <c r="A86" s="45" t="s">
        <v>8</v>
      </c>
    </row>
  </sheetData>
  <mergeCells count="2">
    <mergeCell ref="A1:H1"/>
    <mergeCell ref="A60:H60"/>
  </mergeCells>
  <phoneticPr fontId="3" type="noConversion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0BF3-9924-2945-892B-5872761EFDC9}">
  <dimension ref="B2:J24"/>
  <sheetViews>
    <sheetView tabSelected="1" zoomScale="120" zoomScaleNormal="120" workbookViewId="0">
      <selection activeCell="B3" sqref="B3:I11"/>
    </sheetView>
  </sheetViews>
  <sheetFormatPr baseColWidth="10" defaultRowHeight="15" x14ac:dyDescent="0.2"/>
  <cols>
    <col min="1" max="1" width="6.1640625" customWidth="1"/>
    <col min="2" max="2" width="13.83203125" style="1" customWidth="1"/>
    <col min="3" max="3" width="20.1640625" style="1" customWidth="1"/>
    <col min="4" max="4" width="51.1640625" style="1" customWidth="1"/>
    <col min="5" max="9" width="13.33203125" style="1" customWidth="1"/>
    <col min="10" max="10" width="11.1640625" style="1" customWidth="1"/>
  </cols>
  <sheetData>
    <row r="2" spans="2:10" ht="20" customHeight="1" x14ac:dyDescent="0.2">
      <c r="B2" s="51" t="s">
        <v>16</v>
      </c>
      <c r="C2" s="51"/>
      <c r="D2" s="51"/>
      <c r="E2" s="9"/>
      <c r="F2" s="9"/>
      <c r="G2" s="9"/>
      <c r="H2" s="9"/>
      <c r="I2" s="9"/>
      <c r="J2" s="2"/>
    </row>
    <row r="3" spans="2:10" ht="38" customHeight="1" x14ac:dyDescent="0.2">
      <c r="B3" s="13" t="s">
        <v>11</v>
      </c>
      <c r="C3" s="14" t="s">
        <v>0</v>
      </c>
      <c r="D3" s="14" t="s">
        <v>1</v>
      </c>
      <c r="E3" s="15" t="s">
        <v>2</v>
      </c>
      <c r="F3" s="15" t="s">
        <v>3</v>
      </c>
      <c r="G3" s="16" t="s">
        <v>14</v>
      </c>
      <c r="H3" s="15" t="s">
        <v>4</v>
      </c>
      <c r="I3" s="5"/>
      <c r="J3" s="3"/>
    </row>
    <row r="4" spans="2:10" ht="29" customHeight="1" x14ac:dyDescent="0.2">
      <c r="B4" s="4">
        <v>45731</v>
      </c>
      <c r="C4" s="5" t="s">
        <v>6</v>
      </c>
      <c r="D4" s="5" t="s">
        <v>91</v>
      </c>
      <c r="E4" s="10">
        <v>364</v>
      </c>
      <c r="F4" s="10"/>
      <c r="G4" s="20">
        <v>72.8</v>
      </c>
      <c r="H4" s="6">
        <f>E4-F4-G4</f>
        <v>291.2</v>
      </c>
      <c r="I4" s="17"/>
    </row>
    <row r="5" spans="2:10" ht="29" customHeight="1" x14ac:dyDescent="0.2">
      <c r="B5" s="4">
        <v>45731</v>
      </c>
      <c r="C5" s="5" t="s">
        <v>6</v>
      </c>
      <c r="D5" s="5" t="s">
        <v>92</v>
      </c>
      <c r="E5" s="10">
        <v>156</v>
      </c>
      <c r="F5" s="10"/>
      <c r="G5" s="20">
        <v>31.2</v>
      </c>
      <c r="H5" s="6">
        <f t="shared" ref="H5:H11" si="0">E5-F5-G5</f>
        <v>124.8</v>
      </c>
      <c r="I5" s="7">
        <f>G4+G5</f>
        <v>104</v>
      </c>
    </row>
    <row r="6" spans="2:10" ht="37" customHeight="1" x14ac:dyDescent="0.2">
      <c r="B6" s="4">
        <v>45731</v>
      </c>
      <c r="C6" s="5" t="s">
        <v>6</v>
      </c>
      <c r="D6" s="8" t="s">
        <v>117</v>
      </c>
      <c r="E6" s="10">
        <v>1.23</v>
      </c>
      <c r="F6" s="10"/>
      <c r="G6" s="12"/>
      <c r="H6" s="6">
        <f t="shared" si="0"/>
        <v>1.23</v>
      </c>
      <c r="I6" s="18">
        <f>H4+H5+H6</f>
        <v>417.23</v>
      </c>
    </row>
    <row r="7" spans="2:10" ht="42" customHeight="1" x14ac:dyDescent="0.2">
      <c r="B7" s="4">
        <v>45716</v>
      </c>
      <c r="C7" s="5" t="s">
        <v>6</v>
      </c>
      <c r="D7" s="8" t="s">
        <v>101</v>
      </c>
      <c r="E7" s="10">
        <v>55.04</v>
      </c>
      <c r="F7" s="10">
        <v>9.17</v>
      </c>
      <c r="G7" s="21">
        <v>0</v>
      </c>
      <c r="H7" s="11">
        <f t="shared" si="0"/>
        <v>45.87</v>
      </c>
      <c r="I7" s="19"/>
    </row>
    <row r="8" spans="2:10" ht="63" customHeight="1" x14ac:dyDescent="0.2">
      <c r="B8" s="59">
        <v>45719</v>
      </c>
      <c r="C8" s="60" t="s">
        <v>102</v>
      </c>
      <c r="D8" s="61" t="s">
        <v>118</v>
      </c>
      <c r="E8" s="62">
        <v>150</v>
      </c>
      <c r="F8" s="62">
        <v>0</v>
      </c>
      <c r="G8" s="63">
        <v>0</v>
      </c>
      <c r="H8" s="64">
        <f t="shared" si="0"/>
        <v>150</v>
      </c>
    </row>
    <row r="9" spans="2:10" ht="37" customHeight="1" x14ac:dyDescent="0.2">
      <c r="B9" s="4">
        <v>45723</v>
      </c>
      <c r="C9" s="5" t="s">
        <v>6</v>
      </c>
      <c r="D9" s="8" t="s">
        <v>114</v>
      </c>
      <c r="E9" s="10">
        <v>720.4</v>
      </c>
      <c r="F9" s="10">
        <v>120.06</v>
      </c>
      <c r="G9" s="21">
        <v>0</v>
      </c>
      <c r="H9" s="11">
        <f t="shared" si="0"/>
        <v>600.33999999999992</v>
      </c>
    </row>
    <row r="10" spans="2:10" ht="37" customHeight="1" x14ac:dyDescent="0.2">
      <c r="B10" s="4">
        <v>45694</v>
      </c>
      <c r="C10" s="5" t="s">
        <v>108</v>
      </c>
      <c r="D10" s="8" t="s">
        <v>115</v>
      </c>
      <c r="E10" s="10">
        <v>114.45</v>
      </c>
      <c r="F10" s="10">
        <v>19.079999999999998</v>
      </c>
      <c r="G10" s="21">
        <v>0</v>
      </c>
      <c r="H10" s="11">
        <f t="shared" si="0"/>
        <v>95.37</v>
      </c>
    </row>
    <row r="11" spans="2:10" ht="37" customHeight="1" x14ac:dyDescent="0.2">
      <c r="B11" s="4">
        <v>45728</v>
      </c>
      <c r="C11" s="4" t="s">
        <v>6</v>
      </c>
      <c r="D11" s="4" t="s">
        <v>116</v>
      </c>
      <c r="E11" s="52">
        <v>15.99</v>
      </c>
      <c r="F11" s="52">
        <v>2.67</v>
      </c>
      <c r="G11" s="21">
        <v>0</v>
      </c>
      <c r="H11" s="11">
        <f t="shared" si="0"/>
        <v>13.32</v>
      </c>
    </row>
    <row r="12" spans="2:10" ht="18" x14ac:dyDescent="0.2">
      <c r="B12" s="53"/>
      <c r="C12" s="54"/>
      <c r="D12" s="55"/>
      <c r="E12" s="56"/>
      <c r="F12" s="56"/>
      <c r="G12" s="57"/>
      <c r="H12" s="58"/>
    </row>
    <row r="13" spans="2:10" ht="18" x14ac:dyDescent="0.2">
      <c r="B13" s="53"/>
      <c r="C13" s="54"/>
      <c r="D13" s="55"/>
      <c r="E13" s="56"/>
      <c r="F13" s="56"/>
      <c r="G13" s="57"/>
      <c r="H13" s="58"/>
    </row>
    <row r="14" spans="2:10" ht="18" x14ac:dyDescent="0.2">
      <c r="B14" s="53"/>
      <c r="C14" s="54"/>
      <c r="D14" s="55"/>
      <c r="E14" s="56"/>
      <c r="F14" s="56"/>
      <c r="G14" s="57"/>
      <c r="H14" s="58"/>
    </row>
    <row r="15" spans="2:10" ht="18" x14ac:dyDescent="0.2">
      <c r="B15" s="53"/>
      <c r="C15" s="54"/>
      <c r="D15" s="55"/>
      <c r="E15" s="56"/>
      <c r="F15" s="56"/>
      <c r="G15" s="57"/>
      <c r="H15" s="58"/>
    </row>
    <row r="17" spans="2:7" ht="18" x14ac:dyDescent="0.2">
      <c r="B17" s="4">
        <v>45731</v>
      </c>
      <c r="C17" s="5" t="s">
        <v>6</v>
      </c>
      <c r="D17" s="5" t="s">
        <v>91</v>
      </c>
      <c r="E17" s="10">
        <v>364</v>
      </c>
      <c r="F17" s="10">
        <v>0</v>
      </c>
      <c r="G17" s="12">
        <f>E17-F17</f>
        <v>364</v>
      </c>
    </row>
    <row r="18" spans="2:7" ht="18" x14ac:dyDescent="0.2">
      <c r="B18" s="4">
        <v>45731</v>
      </c>
      <c r="C18" s="5" t="s">
        <v>6</v>
      </c>
      <c r="D18" s="5" t="s">
        <v>92</v>
      </c>
      <c r="E18" s="10">
        <v>156</v>
      </c>
      <c r="F18" s="10">
        <v>0</v>
      </c>
      <c r="G18" s="12">
        <f t="shared" ref="G18:G24" si="1">E18-F18</f>
        <v>156</v>
      </c>
    </row>
    <row r="19" spans="2:7" ht="38" x14ac:dyDescent="0.2">
      <c r="B19" s="4">
        <v>45731</v>
      </c>
      <c r="C19" s="5" t="s">
        <v>6</v>
      </c>
      <c r="D19" s="8" t="s">
        <v>117</v>
      </c>
      <c r="E19" s="10">
        <v>1.23</v>
      </c>
      <c r="F19" s="10">
        <v>0</v>
      </c>
      <c r="G19" s="12">
        <f t="shared" si="1"/>
        <v>1.23</v>
      </c>
    </row>
    <row r="20" spans="2:7" ht="38" x14ac:dyDescent="0.2">
      <c r="B20" s="4">
        <v>45716</v>
      </c>
      <c r="C20" s="5" t="s">
        <v>6</v>
      </c>
      <c r="D20" s="8" t="s">
        <v>101</v>
      </c>
      <c r="E20" s="10">
        <v>55.04</v>
      </c>
      <c r="F20" s="10">
        <v>9.17</v>
      </c>
      <c r="G20" s="12">
        <f t="shared" si="1"/>
        <v>45.87</v>
      </c>
    </row>
    <row r="21" spans="2:7" ht="38" x14ac:dyDescent="0.2">
      <c r="B21" s="4">
        <v>45719</v>
      </c>
      <c r="C21" s="5" t="s">
        <v>102</v>
      </c>
      <c r="D21" s="8" t="s">
        <v>103</v>
      </c>
      <c r="E21" s="10">
        <v>150</v>
      </c>
      <c r="F21" s="10">
        <v>0</v>
      </c>
      <c r="G21" s="12">
        <f t="shared" si="1"/>
        <v>150</v>
      </c>
    </row>
    <row r="22" spans="2:7" ht="38" x14ac:dyDescent="0.2">
      <c r="B22" s="4">
        <v>45723</v>
      </c>
      <c r="C22" s="5" t="s">
        <v>6</v>
      </c>
      <c r="D22" s="8" t="s">
        <v>114</v>
      </c>
      <c r="E22" s="10">
        <v>720.4</v>
      </c>
      <c r="F22" s="10">
        <v>120.06</v>
      </c>
      <c r="G22" s="12">
        <f t="shared" si="1"/>
        <v>600.33999999999992</v>
      </c>
    </row>
    <row r="23" spans="2:7" ht="19" x14ac:dyDescent="0.2">
      <c r="B23" s="4">
        <v>45694</v>
      </c>
      <c r="C23" s="5" t="s">
        <v>108</v>
      </c>
      <c r="D23" s="8" t="s">
        <v>115</v>
      </c>
      <c r="E23" s="10">
        <v>114.45</v>
      </c>
      <c r="F23" s="10">
        <v>19.079999999999998</v>
      </c>
      <c r="G23" s="12">
        <f t="shared" si="1"/>
        <v>95.37</v>
      </c>
    </row>
    <row r="24" spans="2:7" ht="18" x14ac:dyDescent="0.2">
      <c r="B24" s="4">
        <v>45728</v>
      </c>
      <c r="C24" s="4" t="s">
        <v>6</v>
      </c>
      <c r="D24" s="4" t="s">
        <v>116</v>
      </c>
      <c r="E24" s="52">
        <v>15.99</v>
      </c>
      <c r="F24" s="52">
        <v>2.67</v>
      </c>
      <c r="G24" s="12">
        <f t="shared" si="1"/>
        <v>13.32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Sheet2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2022-06-10T10:14:37Z</cp:lastPrinted>
  <dcterms:created xsi:type="dcterms:W3CDTF">2019-05-23T21:38:23Z</dcterms:created>
  <dcterms:modified xsi:type="dcterms:W3CDTF">2025-03-14T10:59:49Z</dcterms:modified>
  <cp:category/>
  <cp:contentStatus/>
</cp:coreProperties>
</file>